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8" yWindow="780" windowWidth="20616" windowHeight="11640" firstSheet="5" activeTab="5"/>
  </bookViews>
  <sheets>
    <sheet name="Time Table" sheetId="33" r:id="rId1"/>
    <sheet name="Age Categories" sheetId="34" r:id="rId2"/>
    <sheet name="Entries Male" sheetId="35" r:id="rId3"/>
    <sheet name="Entries Female" sheetId="36" r:id="rId4"/>
    <sheet name="Moguls Singles" sheetId="14" r:id="rId5"/>
    <sheet name="Moguls Final" sheetId="37" r:id="rId6"/>
    <sheet name="MogulsDD" sheetId="12" r:id="rId7"/>
    <sheet name="Male SL" sheetId="38" r:id="rId8"/>
    <sheet name="Female SL" sheetId="39" r:id="rId9"/>
    <sheet name="Minis" sheetId="40" r:id="rId10"/>
    <sheet name="Combined SL and GS minis" sheetId="41" r:id="rId11"/>
    <sheet name="TopGunCombined Male" sheetId="42" r:id="rId12"/>
    <sheet name="TopGunCombined Female" sheetId="43" r:id="rId13"/>
  </sheets>
  <calcPr calcId="124519"/>
</workbook>
</file>

<file path=xl/calcChain.xml><?xml version="1.0" encoding="utf-8"?>
<calcChain xmlns="http://schemas.openxmlformats.org/spreadsheetml/2006/main">
  <c r="P7" i="43"/>
  <c r="P8"/>
  <c r="P9"/>
  <c r="P10"/>
  <c r="P11"/>
  <c r="P12"/>
  <c r="P13"/>
  <c r="P6"/>
  <c r="T36" i="37"/>
  <c r="T28"/>
  <c r="T31"/>
  <c r="T35"/>
  <c r="T30"/>
  <c r="T34"/>
  <c r="T32"/>
  <c r="T29"/>
  <c r="T33"/>
  <c r="T26"/>
  <c r="T27"/>
  <c r="T25"/>
  <c r="T24"/>
  <c r="T20"/>
  <c r="T19"/>
  <c r="T17"/>
  <c r="T18"/>
  <c r="T16"/>
  <c r="T15"/>
  <c r="T14"/>
  <c r="T13"/>
  <c r="T47" i="14"/>
  <c r="T48"/>
  <c r="T17"/>
  <c r="T19"/>
  <c r="T20"/>
  <c r="T15"/>
  <c r="T13"/>
  <c r="T16"/>
  <c r="T49"/>
  <c r="T50"/>
  <c r="T51"/>
  <c r="T52"/>
  <c r="T53"/>
  <c r="T54"/>
  <c r="T22"/>
  <c r="T36"/>
  <c r="T37"/>
  <c r="T21"/>
  <c r="T28"/>
  <c r="T34"/>
  <c r="T55"/>
  <c r="T56"/>
  <c r="T57"/>
  <c r="A13" i="37" l="1"/>
  <c r="A28"/>
  <c r="A14"/>
  <c r="A18"/>
  <c r="A25"/>
  <c r="A29"/>
  <c r="A33"/>
  <c r="A36"/>
  <c r="A32"/>
  <c r="A17"/>
  <c r="A24"/>
  <c r="A16"/>
  <c r="A20"/>
  <c r="A27"/>
  <c r="A31"/>
  <c r="A35"/>
  <c r="A15"/>
  <c r="A19"/>
  <c r="A26"/>
  <c r="A30"/>
  <c r="A34"/>
  <c r="T130" i="14"/>
  <c r="T64"/>
  <c r="T129"/>
  <c r="T128"/>
  <c r="T127"/>
  <c r="T72"/>
  <c r="T66"/>
  <c r="T98"/>
  <c r="T73"/>
  <c r="T86"/>
  <c r="T88"/>
  <c r="T126"/>
  <c r="T125"/>
  <c r="T68"/>
  <c r="T75"/>
  <c r="T89"/>
  <c r="T124"/>
  <c r="T80"/>
  <c r="T65"/>
  <c r="T61"/>
  <c r="T67"/>
  <c r="T69"/>
  <c r="T123"/>
  <c r="T122"/>
  <c r="T81"/>
  <c r="T121"/>
  <c r="T62"/>
  <c r="T120"/>
  <c r="T63"/>
  <c r="T87"/>
  <c r="T77"/>
  <c r="T90"/>
  <c r="T78"/>
  <c r="T119"/>
  <c r="T76"/>
  <c r="T84"/>
  <c r="T74"/>
  <c r="T101"/>
  <c r="T99"/>
  <c r="T82"/>
  <c r="T71"/>
  <c r="T70"/>
  <c r="T118"/>
  <c r="T97"/>
  <c r="T94"/>
  <c r="T79"/>
  <c r="T92"/>
  <c r="T105"/>
  <c r="T93"/>
  <c r="T91"/>
  <c r="T83"/>
  <c r="T112"/>
  <c r="T117"/>
  <c r="T95"/>
  <c r="T116"/>
  <c r="T115"/>
  <c r="T111"/>
  <c r="T107"/>
  <c r="T109"/>
  <c r="T103"/>
  <c r="T85"/>
  <c r="T100"/>
  <c r="T102"/>
  <c r="T96"/>
  <c r="T106"/>
  <c r="T114"/>
  <c r="T110"/>
  <c r="T113"/>
  <c r="T108"/>
  <c r="T104"/>
  <c r="T14"/>
  <c r="T46"/>
  <c r="T45"/>
  <c r="T18"/>
  <c r="T44"/>
  <c r="T42"/>
  <c r="T26"/>
  <c r="T43"/>
  <c r="T41"/>
  <c r="T24"/>
  <c r="T25"/>
  <c r="T31"/>
  <c r="T30"/>
  <c r="T29"/>
  <c r="T23"/>
  <c r="T32"/>
  <c r="T35"/>
  <c r="T27"/>
  <c r="T38"/>
  <c r="T40"/>
  <c r="T33"/>
  <c r="T39"/>
  <c r="A41" l="1"/>
  <c r="A57"/>
  <c r="A50"/>
  <c r="A55"/>
  <c r="A46"/>
  <c r="A54"/>
  <c r="A53"/>
  <c r="A37"/>
  <c r="A47"/>
  <c r="A45"/>
  <c r="A52"/>
  <c r="A40"/>
  <c r="A43"/>
  <c r="A39"/>
  <c r="A35"/>
  <c r="A36"/>
  <c r="A48"/>
  <c r="A38"/>
  <c r="A56"/>
  <c r="A42"/>
  <c r="A44"/>
  <c r="A51"/>
  <c r="A49"/>
  <c r="A61"/>
  <c r="A13"/>
  <c r="A62"/>
  <c r="A15"/>
  <c r="A17"/>
  <c r="A19"/>
  <c r="A21"/>
  <c r="A23"/>
  <c r="A25"/>
  <c r="A27"/>
  <c r="A29"/>
  <c r="A31"/>
  <c r="A33"/>
  <c r="A64"/>
  <c r="A66"/>
  <c r="A68"/>
  <c r="A70"/>
  <c r="A72"/>
  <c r="A74"/>
  <c r="A76"/>
  <c r="A78"/>
  <c r="A80"/>
  <c r="A82"/>
  <c r="A84"/>
  <c r="A86"/>
  <c r="A88"/>
  <c r="A90"/>
  <c r="A92"/>
  <c r="A94"/>
  <c r="A96"/>
  <c r="A98"/>
  <c r="A100"/>
  <c r="A102"/>
  <c r="A104"/>
  <c r="A106"/>
  <c r="A108"/>
  <c r="A110"/>
  <c r="A112"/>
  <c r="A114"/>
  <c r="A116"/>
  <c r="A118"/>
  <c r="A120"/>
  <c r="A122"/>
  <c r="A124"/>
  <c r="A126"/>
  <c r="A128"/>
  <c r="A130"/>
  <c r="A14"/>
  <c r="A16"/>
  <c r="A18"/>
  <c r="A20"/>
  <c r="A22"/>
  <c r="A24"/>
  <c r="A26"/>
  <c r="A28"/>
  <c r="A30"/>
  <c r="A32"/>
  <c r="A34"/>
  <c r="A63"/>
  <c r="A65"/>
  <c r="A67"/>
  <c r="A69"/>
  <c r="A71"/>
  <c r="A73"/>
  <c r="A75"/>
  <c r="A77"/>
  <c r="A79"/>
  <c r="A81"/>
  <c r="A83"/>
  <c r="A85"/>
  <c r="A87"/>
  <c r="A89"/>
  <c r="A91"/>
  <c r="A93"/>
  <c r="A95"/>
  <c r="A97"/>
  <c r="A99"/>
  <c r="A101"/>
  <c r="A103"/>
  <c r="A105"/>
  <c r="A107"/>
  <c r="A109"/>
  <c r="A111"/>
  <c r="A113"/>
  <c r="A115"/>
  <c r="A117"/>
  <c r="A119"/>
  <c r="A121"/>
  <c r="A123"/>
  <c r="A125"/>
  <c r="A127"/>
  <c r="A129"/>
</calcChain>
</file>

<file path=xl/sharedStrings.xml><?xml version="1.0" encoding="utf-8"?>
<sst xmlns="http://schemas.openxmlformats.org/spreadsheetml/2006/main" count="2167" uniqueCount="525">
  <si>
    <t>WOMEN</t>
  </si>
  <si>
    <t>Rank</t>
  </si>
  <si>
    <t>Bib</t>
  </si>
  <si>
    <t>First Name</t>
  </si>
  <si>
    <t>Nationality</t>
  </si>
  <si>
    <t>Birthdate</t>
  </si>
  <si>
    <t>Category</t>
  </si>
  <si>
    <t>MEN</t>
  </si>
  <si>
    <t>Event Name</t>
    <phoneticPr fontId="8"/>
  </si>
  <si>
    <t>Format</t>
    <phoneticPr fontId="8"/>
  </si>
  <si>
    <t>Resort</t>
    <phoneticPr fontId="8"/>
  </si>
  <si>
    <t>Country</t>
    <phoneticPr fontId="8"/>
  </si>
  <si>
    <t>Date</t>
    <phoneticPr fontId="8"/>
  </si>
  <si>
    <t>G/R</t>
  </si>
  <si>
    <t>Judge 1</t>
  </si>
  <si>
    <t>Judge 2</t>
  </si>
  <si>
    <t>Judge 3</t>
    <phoneticPr fontId="8"/>
  </si>
  <si>
    <t>Total</t>
  </si>
  <si>
    <t>Judge 3</t>
  </si>
  <si>
    <t>G/R</t>
    <phoneticPr fontId="8"/>
  </si>
  <si>
    <t>JUDGING TEMPLATE</t>
  </si>
  <si>
    <t xml:space="preserve">Reg No. </t>
  </si>
  <si>
    <t>X</t>
  </si>
  <si>
    <t>U14</t>
  </si>
  <si>
    <t>U16</t>
  </si>
  <si>
    <t>Time</t>
  </si>
  <si>
    <t>Jump Category</t>
  </si>
  <si>
    <t>Jump Description</t>
  </si>
  <si>
    <t>Multiply Factor</t>
  </si>
  <si>
    <t>No Jump</t>
  </si>
  <si>
    <t>3g</t>
  </si>
  <si>
    <t>3p</t>
  </si>
  <si>
    <t>3pg</t>
  </si>
  <si>
    <t>720</t>
  </si>
  <si>
    <t>7oA</t>
  </si>
  <si>
    <t>7oB</t>
  </si>
  <si>
    <t>off Rodeo</t>
  </si>
  <si>
    <t>bF</t>
  </si>
  <si>
    <t>Back Full</t>
  </si>
  <si>
    <t>bFp</t>
  </si>
  <si>
    <t>Back Full Pos</t>
  </si>
  <si>
    <t>bL</t>
  </si>
  <si>
    <t>Back Lay</t>
  </si>
  <si>
    <t>bLp</t>
  </si>
  <si>
    <t>bP</t>
  </si>
  <si>
    <t>Back Puck</t>
  </si>
  <si>
    <t>bPp</t>
  </si>
  <si>
    <t>D</t>
  </si>
  <si>
    <t>fT</t>
  </si>
  <si>
    <t>Front Tuck</t>
  </si>
  <si>
    <t>K</t>
  </si>
  <si>
    <t>L</t>
  </si>
  <si>
    <t>Loop</t>
  </si>
  <si>
    <t>Lp</t>
  </si>
  <si>
    <t>Loop pos</t>
  </si>
  <si>
    <t>M</t>
  </si>
  <si>
    <t>Mule</t>
  </si>
  <si>
    <t>S</t>
  </si>
  <si>
    <t>St</t>
  </si>
  <si>
    <t>T</t>
  </si>
  <si>
    <t>TS</t>
  </si>
  <si>
    <t>TT</t>
  </si>
  <si>
    <t>TTS</t>
  </si>
  <si>
    <t>Cross</t>
  </si>
  <si>
    <t>Jump 1</t>
  </si>
  <si>
    <t>Jump 2</t>
  </si>
  <si>
    <t>#3</t>
  </si>
  <si>
    <t>#1</t>
  </si>
  <si>
    <t>#0</t>
  </si>
  <si>
    <t>#7</t>
  </si>
  <si>
    <t>Judge 4 #2</t>
  </si>
  <si>
    <t>Judge 4 #1</t>
  </si>
  <si>
    <t>Judge 5 #1</t>
  </si>
  <si>
    <t>Judge 5 #2</t>
  </si>
  <si>
    <t>Pace Time</t>
  </si>
  <si>
    <t>360 small grab</t>
  </si>
  <si>
    <t>3G</t>
  </si>
  <si>
    <t>360 big grab</t>
  </si>
  <si>
    <t>360 Pos</t>
  </si>
  <si>
    <t>360 Pos grab</t>
  </si>
  <si>
    <t>off D-Spin/Cork</t>
  </si>
  <si>
    <t>Back Lay Pos</t>
  </si>
  <si>
    <t>Back Puck Pos</t>
  </si>
  <si>
    <t>Lg</t>
  </si>
  <si>
    <t>Loop small grab</t>
  </si>
  <si>
    <t>LG</t>
  </si>
  <si>
    <t>Loop big grab</t>
  </si>
  <si>
    <t>Straight jump</t>
  </si>
  <si>
    <t>Spread</t>
  </si>
  <si>
    <t>Twister</t>
  </si>
  <si>
    <t>Twister spread</t>
  </si>
  <si>
    <t>Twist twist</t>
  </si>
  <si>
    <t>Tw twist spread</t>
  </si>
  <si>
    <t>Kosack</t>
  </si>
  <si>
    <t>Daffy</t>
  </si>
  <si>
    <t>B</t>
  </si>
  <si>
    <t>Backscratcher</t>
  </si>
  <si>
    <t>John</t>
  </si>
  <si>
    <t>Smith</t>
  </si>
  <si>
    <t>Lucy</t>
  </si>
  <si>
    <t>Englert</t>
  </si>
  <si>
    <t>Name</t>
  </si>
  <si>
    <t>Club</t>
  </si>
  <si>
    <t>Hanson Eleanor</t>
  </si>
  <si>
    <t>U6</t>
  </si>
  <si>
    <t>Lions</t>
  </si>
  <si>
    <t>Smith Isabella</t>
  </si>
  <si>
    <t>U8</t>
  </si>
  <si>
    <t>Fennel Amber</t>
  </si>
  <si>
    <t>White Mountain</t>
  </si>
  <si>
    <t>Hanson Lucy</t>
  </si>
  <si>
    <t>Nowell Isabel</t>
  </si>
  <si>
    <t>Collier Imogen</t>
  </si>
  <si>
    <t>SZR</t>
  </si>
  <si>
    <t>U10</t>
  </si>
  <si>
    <t>Bennett Grace</t>
  </si>
  <si>
    <t>PARR MEGAN</t>
  </si>
  <si>
    <t>Sharks</t>
  </si>
  <si>
    <t>Blackwell Lucy</t>
  </si>
  <si>
    <t>Orzel Emilia</t>
  </si>
  <si>
    <t>White mountain</t>
  </si>
  <si>
    <t>Waller Abby</t>
  </si>
  <si>
    <t>U12</t>
  </si>
  <si>
    <t>O'Brien Matilda</t>
  </si>
  <si>
    <t>Evolution</t>
  </si>
  <si>
    <t>Jefferson Jemima</t>
  </si>
  <si>
    <t>Walton Mya</t>
  </si>
  <si>
    <t>Jefferson Maisie</t>
  </si>
  <si>
    <t>Sundin Joshua</t>
  </si>
  <si>
    <t>Pilmore Oscar</t>
  </si>
  <si>
    <t>Snozone Academy</t>
  </si>
  <si>
    <t>Blackwell Jasper</t>
  </si>
  <si>
    <t>Boodeea Benjamin</t>
  </si>
  <si>
    <t>Pexton Daniel</t>
  </si>
  <si>
    <t>Curran Jim</t>
  </si>
  <si>
    <t>cosham Ralph</t>
  </si>
  <si>
    <t>Curran Jon</t>
  </si>
  <si>
    <t>Morrison Edward</t>
  </si>
  <si>
    <t>Westgate Tom</t>
  </si>
  <si>
    <t>Holmes Zak</t>
  </si>
  <si>
    <t>Orzel Adam</t>
  </si>
  <si>
    <t>Mills Jody</t>
  </si>
  <si>
    <t>Sunderland-Cox Finlay</t>
  </si>
  <si>
    <t>Quinn Charlie</t>
  </si>
  <si>
    <t>Reardon Joseph</t>
  </si>
  <si>
    <t>Boodeea Adam</t>
  </si>
  <si>
    <t>Bulley Charlie</t>
  </si>
  <si>
    <t>Bailey Noah</t>
  </si>
  <si>
    <t>Burley Sam</t>
  </si>
  <si>
    <t>Parr Finlay</t>
  </si>
  <si>
    <t>Colton George</t>
  </si>
  <si>
    <t>Sundin Jacob</t>
  </si>
  <si>
    <t>Ryland Callum</t>
  </si>
  <si>
    <t>Thornton Adam</t>
  </si>
  <si>
    <t>Bulley David</t>
  </si>
  <si>
    <t>Brown Joe</t>
  </si>
  <si>
    <t>Ellis Lucas</t>
  </si>
  <si>
    <t>Westgate Sam</t>
  </si>
  <si>
    <t>Bennett Elliott</t>
  </si>
  <si>
    <t>Cosham Harry</t>
  </si>
  <si>
    <t xml:space="preserve">Hawkridge Zach </t>
  </si>
  <si>
    <t xml:space="preserve">Hawkridge Emily </t>
  </si>
  <si>
    <t xml:space="preserve">SURMAN Martha </t>
  </si>
  <si>
    <t>Woolley Kieran</t>
  </si>
  <si>
    <t>Burton Maisie</t>
  </si>
  <si>
    <t>Sullivan Ella</t>
  </si>
  <si>
    <t>Slater Grace</t>
  </si>
  <si>
    <t>Fenwick Thea</t>
  </si>
  <si>
    <t>Marsh Amy</t>
  </si>
  <si>
    <t>Bushel Isabel</t>
  </si>
  <si>
    <t>Glasgow Sarah</t>
  </si>
  <si>
    <t>SMK/Ambition</t>
  </si>
  <si>
    <t>Walton Kirsten</t>
  </si>
  <si>
    <t>Marsh Ella</t>
  </si>
  <si>
    <t>Grant Jodie</t>
  </si>
  <si>
    <t>Justice Genevieve</t>
  </si>
  <si>
    <t>U19</t>
  </si>
  <si>
    <t>Clissold Honor</t>
  </si>
  <si>
    <t>Francis Francesca</t>
  </si>
  <si>
    <t>Milton Keynes</t>
  </si>
  <si>
    <t>Websdale Cara</t>
  </si>
  <si>
    <t>Walters Katie</t>
  </si>
  <si>
    <t>Henery Debbie</t>
  </si>
  <si>
    <t>Wagstaff Lydia</t>
  </si>
  <si>
    <t>Sharks/MSR</t>
  </si>
  <si>
    <t>Francis Alexandra</t>
  </si>
  <si>
    <t>Hanson Jenny</t>
  </si>
  <si>
    <t>O35</t>
  </si>
  <si>
    <t>Englert Linda</t>
  </si>
  <si>
    <t>Sundin Sarah</t>
  </si>
  <si>
    <t>Gilbertson Sarah</t>
  </si>
  <si>
    <t>Marsh Loretta</t>
  </si>
  <si>
    <t>Greenway Thomas</t>
  </si>
  <si>
    <t>Davey Nathan</t>
  </si>
  <si>
    <t>Collier Harry</t>
  </si>
  <si>
    <t>Ryland Peter</t>
  </si>
  <si>
    <t>O'Brien Seamus</t>
  </si>
  <si>
    <t>Jinks Thomas</t>
  </si>
  <si>
    <t>Burley Ben</t>
  </si>
  <si>
    <t>Corlett Aaron</t>
  </si>
  <si>
    <t>Feneley William</t>
  </si>
  <si>
    <t>Norfolk/BSA</t>
  </si>
  <si>
    <t>Chapman Lloyd</t>
  </si>
  <si>
    <t>Rascagneres Tom</t>
  </si>
  <si>
    <t>MSR</t>
  </si>
  <si>
    <t>Greenway Daniel</t>
  </si>
  <si>
    <t>Slater James</t>
  </si>
  <si>
    <t>Uttley Thomas</t>
  </si>
  <si>
    <t>Vanbeck Rob</t>
  </si>
  <si>
    <t>SMK</t>
  </si>
  <si>
    <t>Thornton Luke</t>
  </si>
  <si>
    <t>Williams Sam</t>
  </si>
  <si>
    <t>SASA</t>
  </si>
  <si>
    <t>Houston Samuel</t>
  </si>
  <si>
    <t>Genther Joshua</t>
  </si>
  <si>
    <t>Jones Samuel</t>
  </si>
  <si>
    <t>Anderson Ewan</t>
  </si>
  <si>
    <t>Errington Farne</t>
  </si>
  <si>
    <t>Henery Sam</t>
  </si>
  <si>
    <t>U35</t>
  </si>
  <si>
    <t>Helliwell Steven</t>
  </si>
  <si>
    <t>Smith Simon</t>
  </si>
  <si>
    <t>Justice Tim</t>
  </si>
  <si>
    <t>Hanson Alastair</t>
  </si>
  <si>
    <t>Handford-styring Peter</t>
  </si>
  <si>
    <t>Englert David</t>
  </si>
  <si>
    <t>Curran John</t>
  </si>
  <si>
    <t>Reardon Frank</t>
  </si>
  <si>
    <t>Savery Richard</t>
  </si>
  <si>
    <t xml:space="preserve">Surman Jake </t>
  </si>
  <si>
    <t xml:space="preserve">Smith Jennifer </t>
  </si>
  <si>
    <t>Anderson Lawrence</t>
  </si>
  <si>
    <t>Yorkshire Ski Federation Championships - 21st June 2014 - Timetable</t>
  </si>
  <si>
    <t>Please note that the times below are provisional and may vary depending on numbers. In particular times may be brought forward.</t>
  </si>
  <si>
    <t xml:space="preserve">Event </t>
  </si>
  <si>
    <t>Slope position</t>
  </si>
  <si>
    <t>7:30</t>
  </si>
  <si>
    <t>Course Setting - Slalom U14 upwards</t>
  </si>
  <si>
    <t>Slalom side of slope</t>
  </si>
  <si>
    <t>07:45 - 10:15</t>
  </si>
  <si>
    <t>Bib issue</t>
  </si>
  <si>
    <t>Ben Nevis suite</t>
  </si>
  <si>
    <t>See note below</t>
  </si>
  <si>
    <t>8:00</t>
  </si>
  <si>
    <t>Practice - U14 upwards</t>
  </si>
  <si>
    <t>Middle of slope</t>
  </si>
  <si>
    <t>8:30</t>
  </si>
  <si>
    <t xml:space="preserve">Slalom Course Inspection U14 upwards </t>
  </si>
  <si>
    <t>9:00</t>
  </si>
  <si>
    <t>Slalom 1st Run - U14 upwards</t>
  </si>
  <si>
    <t>10:00</t>
  </si>
  <si>
    <t>Slalom 2nd Run - U14 upwards</t>
  </si>
  <si>
    <t>10:15</t>
  </si>
  <si>
    <t>Moguls Practice</t>
  </si>
  <si>
    <t>Moguls side of slope</t>
  </si>
  <si>
    <t>11:00</t>
  </si>
  <si>
    <t>Practice - U6,U8,U10,U12</t>
  </si>
  <si>
    <t>11:05</t>
  </si>
  <si>
    <t>Course Setting - U6,U8,U10,U12</t>
  </si>
  <si>
    <t>11:15</t>
  </si>
  <si>
    <t>Moguls 1st Run</t>
  </si>
  <si>
    <t>11:45</t>
  </si>
  <si>
    <t xml:space="preserve">Course Inspection - U6,U8,U10,U12 </t>
  </si>
  <si>
    <t>12:15</t>
  </si>
  <si>
    <t xml:space="preserve">1st Run - U6,U8,U10,U12 </t>
  </si>
  <si>
    <t>13:00</t>
  </si>
  <si>
    <t>Moguls 2nd Run</t>
  </si>
  <si>
    <t>13:15</t>
  </si>
  <si>
    <t xml:space="preserve">2nd Run - U6,U8,U10,U12 </t>
  </si>
  <si>
    <t>14:00</t>
  </si>
  <si>
    <t xml:space="preserve">Slope repair </t>
  </si>
  <si>
    <t>14:15</t>
  </si>
  <si>
    <t>Course setting - GS</t>
  </si>
  <si>
    <t>14:30</t>
  </si>
  <si>
    <t>Course Inspection - GS</t>
  </si>
  <si>
    <t>15:05</t>
  </si>
  <si>
    <t>GS  1st Run</t>
  </si>
  <si>
    <t>16:00</t>
  </si>
  <si>
    <t>GS 2nd Run</t>
  </si>
  <si>
    <t>17:30</t>
  </si>
  <si>
    <t>Prize presentation</t>
  </si>
  <si>
    <t>Café.</t>
  </si>
  <si>
    <t>Note - the U6,U8,U10,U12 age categories do not need to collect bibs until 10.00am</t>
  </si>
  <si>
    <t>Age Category</t>
  </si>
  <si>
    <t>Years</t>
  </si>
  <si>
    <t>Below</t>
  </si>
  <si>
    <t>To</t>
  </si>
  <si>
    <t>1979</t>
  </si>
  <si>
    <t>Onward</t>
  </si>
  <si>
    <t>Yorkshire champs Males</t>
  </si>
  <si>
    <t>Surname</t>
  </si>
  <si>
    <t>YOB</t>
  </si>
  <si>
    <t>Alpine</t>
  </si>
  <si>
    <t>Moguls</t>
  </si>
  <si>
    <t>Woolley</t>
  </si>
  <si>
    <t>Kieran</t>
  </si>
  <si>
    <t>2005</t>
  </si>
  <si>
    <t>Thornton</t>
  </si>
  <si>
    <t>Luke</t>
  </si>
  <si>
    <t>1998</t>
  </si>
  <si>
    <t>Adam</t>
  </si>
  <si>
    <t>2003</t>
  </si>
  <si>
    <t>Parr</t>
  </si>
  <si>
    <t>Finlay</t>
  </si>
  <si>
    <t>2006</t>
  </si>
  <si>
    <t>Houston</t>
  </si>
  <si>
    <t>Samuel</t>
  </si>
  <si>
    <t>1996</t>
  </si>
  <si>
    <t>Jones</t>
  </si>
  <si>
    <t>1997</t>
  </si>
  <si>
    <t>Slater</t>
  </si>
  <si>
    <t>James</t>
  </si>
  <si>
    <t>Morrison</t>
  </si>
  <si>
    <t>Edward</t>
  </si>
  <si>
    <t>2008</t>
  </si>
  <si>
    <t>Burley</t>
  </si>
  <si>
    <t>Ben</t>
  </si>
  <si>
    <t>2002</t>
  </si>
  <si>
    <t>Sam</t>
  </si>
  <si>
    <t>Feneley</t>
  </si>
  <si>
    <t>William</t>
  </si>
  <si>
    <t>1999</t>
  </si>
  <si>
    <t>Boodeea</t>
  </si>
  <si>
    <t>2007</t>
  </si>
  <si>
    <t>Benjamin</t>
  </si>
  <si>
    <t>Savery</t>
  </si>
  <si>
    <t>Richard</t>
  </si>
  <si>
    <t>1967</t>
  </si>
  <si>
    <t>O</t>
  </si>
  <si>
    <t>Quinn</t>
  </si>
  <si>
    <t>Charlie</t>
  </si>
  <si>
    <t>Westgate</t>
  </si>
  <si>
    <t>2004</t>
  </si>
  <si>
    <t>Tom</t>
  </si>
  <si>
    <t>Davey</t>
  </si>
  <si>
    <t>Nathan</t>
  </si>
  <si>
    <t>2001</t>
  </si>
  <si>
    <t>Jinks</t>
  </si>
  <si>
    <t>Thomas</t>
  </si>
  <si>
    <t>Vanbeck</t>
  </si>
  <si>
    <t>Rob</t>
  </si>
  <si>
    <t>Ellis</t>
  </si>
  <si>
    <t>Lucas</t>
  </si>
  <si>
    <t>Blackwell</t>
  </si>
  <si>
    <t>Jasper</t>
  </si>
  <si>
    <t>2009</t>
  </si>
  <si>
    <t>Chapman</t>
  </si>
  <si>
    <t>Lloyd</t>
  </si>
  <si>
    <t>Pexton</t>
  </si>
  <si>
    <t>Daniel</t>
  </si>
  <si>
    <t>Greenway</t>
  </si>
  <si>
    <t>Sundin</t>
  </si>
  <si>
    <t>Jacob</t>
  </si>
  <si>
    <t>Joshua</t>
  </si>
  <si>
    <t>Bailey</t>
  </si>
  <si>
    <t>Noah</t>
  </si>
  <si>
    <t>Anderson</t>
  </si>
  <si>
    <t>Ewan</t>
  </si>
  <si>
    <t>Uttley</t>
  </si>
  <si>
    <t>Sunderland-Cox</t>
  </si>
  <si>
    <t>Pilmore</t>
  </si>
  <si>
    <t>Oscar</t>
  </si>
  <si>
    <t>Brown</t>
  </si>
  <si>
    <t>Joe</t>
  </si>
  <si>
    <t>Genther</t>
  </si>
  <si>
    <t>Collier</t>
  </si>
  <si>
    <t>Harry</t>
  </si>
  <si>
    <t>Cosham</t>
  </si>
  <si>
    <t>cosham</t>
  </si>
  <si>
    <t>Ralph</t>
  </si>
  <si>
    <t>Reardon</t>
  </si>
  <si>
    <t>Frank</t>
  </si>
  <si>
    <t>1977</t>
  </si>
  <si>
    <t>Williams</t>
  </si>
  <si>
    <t>David</t>
  </si>
  <si>
    <t>1961</t>
  </si>
  <si>
    <t>Joseph</t>
  </si>
  <si>
    <t>Mills</t>
  </si>
  <si>
    <t>Jody</t>
  </si>
  <si>
    <t>Holmes</t>
  </si>
  <si>
    <t>Zak</t>
  </si>
  <si>
    <t>Hanson</t>
  </si>
  <si>
    <t xml:space="preserve">Alastair </t>
  </si>
  <si>
    <t>1971</t>
  </si>
  <si>
    <t>Bennett</t>
  </si>
  <si>
    <t>Elliott</t>
  </si>
  <si>
    <t>Orzel</t>
  </si>
  <si>
    <t>Curran</t>
  </si>
  <si>
    <t>1966</t>
  </si>
  <si>
    <t>Jim</t>
  </si>
  <si>
    <t>Jon</t>
  </si>
  <si>
    <t>Errington</t>
  </si>
  <si>
    <t>Farne</t>
  </si>
  <si>
    <t>Bulley</t>
  </si>
  <si>
    <t>Ryland</t>
  </si>
  <si>
    <t>Peter</t>
  </si>
  <si>
    <t xml:space="preserve">Ryland </t>
  </si>
  <si>
    <t>Callum</t>
  </si>
  <si>
    <t>Corlett</t>
  </si>
  <si>
    <t>Aaron</t>
  </si>
  <si>
    <t>Henery</t>
  </si>
  <si>
    <t>1995</t>
  </si>
  <si>
    <t>U</t>
  </si>
  <si>
    <t>Colton</t>
  </si>
  <si>
    <t>George</t>
  </si>
  <si>
    <t>Rascagneres</t>
  </si>
  <si>
    <t>2000</t>
  </si>
  <si>
    <t>Justice</t>
  </si>
  <si>
    <t>Tim</t>
  </si>
  <si>
    <t>1968</t>
  </si>
  <si>
    <t>Handford-styring</t>
  </si>
  <si>
    <t>O'Brien</t>
  </si>
  <si>
    <t>Seamus</t>
  </si>
  <si>
    <t>Helliwell</t>
  </si>
  <si>
    <t>Steven</t>
  </si>
  <si>
    <t>Simon</t>
  </si>
  <si>
    <t>1974</t>
  </si>
  <si>
    <t>Lawrence</t>
  </si>
  <si>
    <t>1999 .</t>
  </si>
  <si>
    <t>ALPINE</t>
  </si>
  <si>
    <t>MOGULS</t>
  </si>
  <si>
    <t>CATEGORY</t>
  </si>
  <si>
    <t>PARR</t>
  </si>
  <si>
    <t>MEGAN</t>
  </si>
  <si>
    <t>Nowell</t>
  </si>
  <si>
    <t>Isabel</t>
  </si>
  <si>
    <t>Grace</t>
  </si>
  <si>
    <t>Wagstaff</t>
  </si>
  <si>
    <t>Lydia</t>
  </si>
  <si>
    <t>Fennel</t>
  </si>
  <si>
    <t>Amber</t>
  </si>
  <si>
    <t>Waller</t>
  </si>
  <si>
    <t>Abby</t>
  </si>
  <si>
    <t>Watson</t>
  </si>
  <si>
    <t>Jodie</t>
  </si>
  <si>
    <t>Gilbertson</t>
  </si>
  <si>
    <t>Sarah</t>
  </si>
  <si>
    <t>Grant</t>
  </si>
  <si>
    <t>Marsh</t>
  </si>
  <si>
    <t>Ella</t>
  </si>
  <si>
    <t>Amy</t>
  </si>
  <si>
    <t>Bushel</t>
  </si>
  <si>
    <t>Sullivan</t>
  </si>
  <si>
    <t>Loretta</t>
  </si>
  <si>
    <t>1975</t>
  </si>
  <si>
    <t>Isabella</t>
  </si>
  <si>
    <t>Clissold</t>
  </si>
  <si>
    <t>Honor</t>
  </si>
  <si>
    <t>Linda</t>
  </si>
  <si>
    <t>1963</t>
  </si>
  <si>
    <t>Jenny</t>
  </si>
  <si>
    <t>Eleanor</t>
  </si>
  <si>
    <t>2010</t>
  </si>
  <si>
    <t>Emilia</t>
  </si>
  <si>
    <t>Debbie</t>
  </si>
  <si>
    <t>Walton</t>
  </si>
  <si>
    <t>Mya</t>
  </si>
  <si>
    <t>Jefferson</t>
  </si>
  <si>
    <t>Maisie</t>
  </si>
  <si>
    <t>Jemima</t>
  </si>
  <si>
    <t>Francis</t>
  </si>
  <si>
    <t>Alexandra</t>
  </si>
  <si>
    <t xml:space="preserve">Milton Keynes </t>
  </si>
  <si>
    <t>Francesca</t>
  </si>
  <si>
    <t>Fenwick</t>
  </si>
  <si>
    <t>Thea</t>
  </si>
  <si>
    <t>Genevieve</t>
  </si>
  <si>
    <t>Burton</t>
  </si>
  <si>
    <t>Walters</t>
  </si>
  <si>
    <t>Katie</t>
  </si>
  <si>
    <t>Websdale</t>
  </si>
  <si>
    <t>Cara</t>
  </si>
  <si>
    <t xml:space="preserve">Imogen </t>
  </si>
  <si>
    <t>Kirsten</t>
  </si>
  <si>
    <t>Glasgow</t>
  </si>
  <si>
    <t>Matilda</t>
  </si>
  <si>
    <t xml:space="preserve">Jennifer </t>
  </si>
  <si>
    <t>2000 .</t>
  </si>
  <si>
    <t>2004 .</t>
  </si>
  <si>
    <t>Josie</t>
  </si>
  <si>
    <t>Watson Josie</t>
  </si>
  <si>
    <t>Yorkshire Champs</t>
  </si>
  <si>
    <t>Moguls Single Final</t>
  </si>
  <si>
    <t>Castleford</t>
  </si>
  <si>
    <t>UK</t>
  </si>
  <si>
    <t>21st June 2014</t>
  </si>
  <si>
    <t>YSF Champs</t>
  </si>
  <si>
    <t>Freeman Edward</t>
  </si>
  <si>
    <t>Freeman David</t>
  </si>
  <si>
    <t>Kay Bates</t>
  </si>
  <si>
    <t>Mike Smith</t>
  </si>
  <si>
    <t>Tara Wilkie</t>
  </si>
  <si>
    <t>Chris Dey</t>
  </si>
  <si>
    <t>Peter Bates</t>
  </si>
  <si>
    <t>Head Judge: Martin Carr, TD: Peter Bates</t>
  </si>
  <si>
    <t>2014 Yorkshire Champs - Males</t>
  </si>
  <si>
    <t>Slalom</t>
  </si>
  <si>
    <t>FInal slalom ranking</t>
  </si>
  <si>
    <t>Code</t>
  </si>
  <si>
    <t>(Rank)</t>
  </si>
  <si>
    <t>Run 1</t>
  </si>
  <si>
    <t>Run 2</t>
  </si>
  <si>
    <t>Did Not Start - Run 1 (3)</t>
  </si>
  <si>
    <t>Surman Jake</t>
  </si>
  <si>
    <t>Did Not Finish - Run 1 (2)</t>
  </si>
  <si>
    <t>Disqualified - Run 1 (1)</t>
  </si>
  <si>
    <t>Gate 16</t>
  </si>
  <si>
    <t>Did Not Start - Run 2 (3)</t>
  </si>
  <si>
    <t>Did Not Finish - Run 2 (1)</t>
  </si>
  <si>
    <t>2014 Yorkshire Champs - Females</t>
  </si>
  <si>
    <t>Smith Jennifer</t>
  </si>
  <si>
    <t>Disqualified - Run 2 (1)</t>
  </si>
  <si>
    <t>Yorkshire Champs Minis 2014</t>
  </si>
  <si>
    <t>Final ranking</t>
  </si>
  <si>
    <t xml:space="preserve">  Girls  </t>
  </si>
  <si>
    <t>Hawkridge Emily</t>
  </si>
  <si>
    <t>Did Not Start - Run 1 (1)</t>
  </si>
  <si>
    <t>Surman Martha</t>
  </si>
  <si>
    <t>Did Not Start - Run 2 (2)</t>
  </si>
  <si>
    <t xml:space="preserve">  Boys  </t>
  </si>
  <si>
    <t>Hawkridge Zach</t>
  </si>
  <si>
    <t>Slalom and Giant Slalom combined</t>
  </si>
  <si>
    <t>Run 3</t>
  </si>
  <si>
    <t>Run 4</t>
  </si>
  <si>
    <t>Slalom Giant slalom combined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</si>
</sst>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rebuchet MS"/>
    </font>
    <font>
      <sz val="18"/>
      <color indexed="8"/>
      <name val="Trebuchet MS Bold"/>
    </font>
    <font>
      <sz val="14"/>
      <color indexed="8"/>
      <name val="Trebuchet MS"/>
    </font>
    <font>
      <sz val="12"/>
      <color indexed="8"/>
      <name val="Trebuchet MS Bold"/>
    </font>
    <font>
      <sz val="12"/>
      <color indexed="8"/>
      <name val="Trebuchet MS"/>
    </font>
    <font>
      <sz val="11"/>
      <color indexed="8"/>
      <name val="Trebuchet MS Bold"/>
    </font>
    <font>
      <sz val="10"/>
      <color indexed="8"/>
      <name val="Helvetica"/>
    </font>
    <font>
      <b/>
      <sz val="10"/>
      <color indexed="8"/>
      <name val="Helvetica"/>
    </font>
    <font>
      <sz val="12"/>
      <color indexed="8"/>
      <name val="Helvetica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2" fillId="0" borderId="0"/>
  </cellStyleXfs>
  <cellXfs count="123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2" fillId="0" borderId="18" xfId="0" applyNumberFormat="1" applyFont="1" applyFill="1" applyBorder="1" applyAlignment="1" applyProtection="1">
      <protection locked="0"/>
    </xf>
    <xf numFmtId="0" fontId="0" fillId="3" borderId="18" xfId="0" applyFill="1" applyBorder="1"/>
    <xf numFmtId="0" fontId="2" fillId="0" borderId="13" xfId="0" applyNumberFormat="1" applyFont="1" applyFill="1" applyBorder="1" applyAlignment="1" applyProtection="1">
      <protection locked="0"/>
    </xf>
    <xf numFmtId="0" fontId="2" fillId="0" borderId="10" xfId="0" applyNumberFormat="1" applyFont="1" applyFill="1" applyBorder="1" applyAlignment="1" applyProtection="1">
      <protection locked="0"/>
    </xf>
    <xf numFmtId="0" fontId="2" fillId="0" borderId="15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protection locked="0"/>
    </xf>
    <xf numFmtId="0" fontId="2" fillId="2" borderId="21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23" xfId="0" applyNumberFormat="1" applyFont="1" applyFill="1" applyBorder="1" applyAlignment="1" applyProtection="1"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11" fillId="4" borderId="24" xfId="1" applyFont="1" applyFill="1" applyBorder="1" applyAlignment="1">
      <alignment horizontal="center"/>
    </xf>
    <xf numFmtId="0" fontId="11" fillId="0" borderId="1" xfId="1" applyFont="1" applyFill="1" applyBorder="1" applyAlignment="1">
      <alignment wrapText="1"/>
    </xf>
    <xf numFmtId="0" fontId="11" fillId="0" borderId="1" xfId="1" applyFont="1" applyFill="1" applyBorder="1" applyAlignment="1">
      <alignment horizontal="right" wrapText="1"/>
    </xf>
    <xf numFmtId="0" fontId="0" fillId="0" borderId="0" xfId="0" applyNumberFormat="1" applyFill="1" applyBorder="1" applyAlignment="1" applyProtection="1">
      <protection locked="0"/>
    </xf>
    <xf numFmtId="0" fontId="0" fillId="0" borderId="0" xfId="0" applyBorder="1"/>
    <xf numFmtId="0" fontId="2" fillId="6" borderId="0" xfId="0" applyNumberFormat="1" applyFont="1" applyFill="1" applyBorder="1" applyAlignment="1" applyProtection="1">
      <protection locked="0"/>
    </xf>
    <xf numFmtId="0" fontId="0" fillId="6" borderId="0" xfId="0" applyFill="1" applyBorder="1"/>
    <xf numFmtId="0" fontId="0" fillId="6" borderId="0" xfId="0" applyNumberFormat="1" applyFont="1" applyFill="1" applyBorder="1" applyAlignment="1" applyProtection="1">
      <protection locked="0"/>
    </xf>
    <xf numFmtId="0" fontId="3" fillId="6" borderId="0" xfId="0" applyNumberFormat="1" applyFont="1" applyFill="1" applyBorder="1" applyAlignment="1" applyProtection="1">
      <alignment horizontal="center"/>
      <protection locked="0"/>
    </xf>
    <xf numFmtId="0" fontId="3" fillId="7" borderId="0" xfId="0" applyNumberFormat="1" applyFont="1" applyFill="1" applyBorder="1" applyAlignment="1" applyProtection="1">
      <alignment horizontal="center"/>
      <protection locked="0"/>
    </xf>
    <xf numFmtId="0" fontId="9" fillId="7" borderId="0" xfId="0" applyNumberFormat="1" applyFont="1" applyFill="1" applyBorder="1" applyAlignment="1" applyProtection="1">
      <alignment horizontal="center"/>
      <protection locked="0"/>
    </xf>
    <xf numFmtId="0" fontId="10" fillId="7" borderId="0" xfId="0" applyNumberFormat="1" applyFont="1" applyFill="1" applyBorder="1" applyAlignment="1" applyProtection="1">
      <protection locked="0"/>
    </xf>
    <xf numFmtId="0" fontId="2" fillId="0" borderId="25" xfId="0" applyNumberFormat="1" applyFont="1" applyFill="1" applyBorder="1" applyAlignment="1" applyProtection="1">
      <protection locked="0"/>
    </xf>
    <xf numFmtId="0" fontId="3" fillId="2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/>
    <xf numFmtId="0" fontId="2" fillId="0" borderId="27" xfId="0" applyNumberFormat="1" applyFont="1" applyFill="1" applyBorder="1" applyAlignment="1" applyProtection="1">
      <protection locked="0"/>
    </xf>
    <xf numFmtId="0" fontId="2" fillId="8" borderId="18" xfId="0" applyNumberFormat="1" applyFont="1" applyFill="1" applyBorder="1" applyAlignment="1" applyProtection="1">
      <protection locked="0"/>
    </xf>
    <xf numFmtId="0" fontId="2" fillId="8" borderId="8" xfId="0" applyNumberFormat="1" applyFont="1" applyFill="1" applyBorder="1" applyAlignment="1" applyProtection="1">
      <protection locked="0"/>
    </xf>
    <xf numFmtId="0" fontId="2" fillId="9" borderId="18" xfId="0" applyNumberFormat="1" applyFont="1" applyFill="1" applyBorder="1" applyAlignment="1" applyProtection="1">
      <protection locked="0"/>
    </xf>
    <xf numFmtId="0" fontId="2" fillId="9" borderId="10" xfId="0" applyNumberFormat="1" applyFont="1" applyFill="1" applyBorder="1" applyAlignment="1" applyProtection="1">
      <protection locked="0"/>
    </xf>
    <xf numFmtId="0" fontId="2" fillId="9" borderId="8" xfId="0" applyNumberFormat="1" applyFont="1" applyFill="1" applyBorder="1" applyAlignment="1" applyProtection="1">
      <protection locked="0"/>
    </xf>
    <xf numFmtId="0" fontId="0" fillId="8" borderId="18" xfId="0" applyNumberFormat="1" applyFill="1" applyBorder="1" applyAlignment="1" applyProtection="1">
      <protection locked="0"/>
    </xf>
    <xf numFmtId="0" fontId="2" fillId="8" borderId="20" xfId="0" applyNumberFormat="1" applyFont="1" applyFill="1" applyBorder="1" applyAlignment="1" applyProtection="1">
      <protection locked="0"/>
    </xf>
    <xf numFmtId="0" fontId="5" fillId="8" borderId="18" xfId="0" applyNumberFormat="1" applyFont="1" applyFill="1" applyBorder="1" applyAlignment="1" applyProtection="1">
      <protection locked="0"/>
    </xf>
    <xf numFmtId="0" fontId="5" fillId="8" borderId="18" xfId="0" applyNumberFormat="1" applyFont="1" applyFill="1" applyBorder="1" applyAlignment="1" applyProtection="1">
      <alignment horizontal="right"/>
      <protection locked="0"/>
    </xf>
    <xf numFmtId="0" fontId="5" fillId="9" borderId="10" xfId="0" applyNumberFormat="1" applyFont="1" applyFill="1" applyBorder="1" applyAlignment="1" applyProtection="1">
      <alignment horizontal="right"/>
      <protection locked="0"/>
    </xf>
    <xf numFmtId="0" fontId="11" fillId="0" borderId="1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wrapText="1"/>
    </xf>
    <xf numFmtId="0" fontId="11" fillId="0" borderId="0" xfId="1" applyFont="1" applyFill="1" applyBorder="1" applyAlignment="1">
      <alignment horizontal="right" wrapText="1"/>
    </xf>
    <xf numFmtId="2" fontId="11" fillId="0" borderId="1" xfId="1" applyNumberFormat="1" applyFont="1" applyFill="1" applyBorder="1" applyAlignment="1">
      <alignment horizontal="right" wrapText="1"/>
    </xf>
    <xf numFmtId="0" fontId="11" fillId="0" borderId="28" xfId="1" applyFont="1" applyFill="1" applyBorder="1" applyAlignment="1">
      <alignment wrapText="1"/>
    </xf>
    <xf numFmtId="0" fontId="11" fillId="0" borderId="28" xfId="1" applyFont="1" applyFill="1" applyBorder="1" applyAlignment="1">
      <alignment horizontal="right" wrapText="1"/>
    </xf>
    <xf numFmtId="0" fontId="0" fillId="0" borderId="0" xfId="0" applyFont="1" applyAlignment="1">
      <alignment vertical="top" wrapText="1"/>
    </xf>
    <xf numFmtId="0" fontId="13" fillId="0" borderId="29" xfId="0" applyFont="1" applyBorder="1" applyAlignment="1"/>
    <xf numFmtId="0" fontId="13" fillId="0" borderId="0" xfId="0" applyNumberFormat="1" applyFont="1" applyAlignment="1"/>
    <xf numFmtId="0" fontId="16" fillId="0" borderId="29" xfId="0" applyNumberFormat="1" applyFont="1" applyBorder="1" applyAlignment="1"/>
    <xf numFmtId="1" fontId="17" fillId="0" borderId="29" xfId="0" applyNumberFormat="1" applyFont="1" applyBorder="1" applyAlignment="1">
      <alignment horizontal="left"/>
    </xf>
    <xf numFmtId="1" fontId="17" fillId="0" borderId="29" xfId="0" applyNumberFormat="1" applyFont="1" applyBorder="1" applyAlignment="1"/>
    <xf numFmtId="20" fontId="17" fillId="0" borderId="29" xfId="0" applyNumberFormat="1" applyFont="1" applyBorder="1" applyAlignment="1">
      <alignment horizontal="left"/>
    </xf>
    <xf numFmtId="0" fontId="17" fillId="0" borderId="29" xfId="0" applyNumberFormat="1" applyFont="1" applyBorder="1" applyAlignment="1"/>
    <xf numFmtId="0" fontId="17" fillId="0" borderId="29" xfId="0" applyNumberFormat="1" applyFont="1" applyBorder="1" applyAlignment="1">
      <alignment horizontal="left"/>
    </xf>
    <xf numFmtId="0" fontId="18" fillId="0" borderId="29" xfId="0" applyNumberFormat="1" applyFont="1" applyBorder="1" applyAlignment="1"/>
    <xf numFmtId="0" fontId="16" fillId="0" borderId="29" xfId="0" applyNumberFormat="1" applyFont="1" applyBorder="1" applyAlignment="1">
      <alignment horizontal="left"/>
    </xf>
    <xf numFmtId="1" fontId="13" fillId="0" borderId="29" xfId="0" applyNumberFormat="1" applyFont="1" applyBorder="1" applyAlignment="1">
      <alignment horizontal="left"/>
    </xf>
    <xf numFmtId="0" fontId="19" fillId="0" borderId="0" xfId="0" applyNumberFormat="1" applyFont="1" applyAlignment="1">
      <alignment vertical="top" wrapText="1"/>
    </xf>
    <xf numFmtId="0" fontId="20" fillId="10" borderId="24" xfId="0" applyNumberFormat="1" applyFont="1" applyFill="1" applyBorder="1" applyAlignment="1">
      <alignment vertical="top" wrapText="1"/>
    </xf>
    <xf numFmtId="0" fontId="20" fillId="10" borderId="24" xfId="0" applyFont="1" applyFill="1" applyBorder="1" applyAlignment="1">
      <alignment vertical="top" wrapText="1"/>
    </xf>
    <xf numFmtId="0" fontId="20" fillId="11" borderId="24" xfId="0" applyFont="1" applyFill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20" fillId="11" borderId="24" xfId="0" applyNumberFormat="1" applyFont="1" applyFill="1" applyBorder="1" applyAlignment="1">
      <alignment vertical="top" wrapText="1"/>
    </xf>
    <xf numFmtId="0" fontId="19" fillId="12" borderId="24" xfId="0" applyNumberFormat="1" applyFont="1" applyFill="1" applyBorder="1" applyAlignment="1">
      <alignment vertical="top" wrapText="1"/>
    </xf>
    <xf numFmtId="0" fontId="19" fillId="12" borderId="24" xfId="0" applyFont="1" applyFill="1" applyBorder="1" applyAlignment="1">
      <alignment vertical="top" wrapText="1"/>
    </xf>
    <xf numFmtId="0" fontId="19" fillId="0" borderId="24" xfId="0" applyNumberFormat="1" applyFont="1" applyBorder="1" applyAlignment="1">
      <alignment vertical="top" wrapText="1"/>
    </xf>
    <xf numFmtId="0" fontId="14" fillId="0" borderId="29" xfId="0" applyNumberFormat="1" applyFont="1" applyBorder="1" applyAlignment="1">
      <alignment horizontal="center"/>
    </xf>
    <xf numFmtId="1" fontId="14" fillId="0" borderId="29" xfId="0" applyNumberFormat="1" applyFont="1" applyBorder="1" applyAlignment="1">
      <alignment horizontal="center"/>
    </xf>
    <xf numFmtId="0" fontId="15" fillId="0" borderId="29" xfId="0" applyNumberFormat="1" applyFont="1" applyBorder="1" applyAlignment="1">
      <alignment horizontal="center" wrapText="1"/>
    </xf>
    <xf numFmtId="1" fontId="15" fillId="0" borderId="29" xfId="0" applyNumberFormat="1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7" fillId="5" borderId="11" xfId="0" applyNumberFormat="1" applyFont="1" applyFill="1" applyBorder="1" applyAlignment="1" applyProtection="1">
      <alignment horizontal="left"/>
      <protection locked="0"/>
    </xf>
    <xf numFmtId="0" fontId="7" fillId="5" borderId="12" xfId="0" applyNumberFormat="1" applyFont="1" applyFill="1" applyBorder="1" applyAlignment="1" applyProtection="1">
      <alignment horizontal="left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7" fillId="5" borderId="13" xfId="0" applyNumberFormat="1" applyFont="1" applyFill="1" applyBorder="1" applyAlignment="1" applyProtection="1">
      <alignment horizontal="left"/>
      <protection locked="0"/>
    </xf>
    <xf numFmtId="0" fontId="7" fillId="5" borderId="14" xfId="0" applyNumberFormat="1" applyFont="1" applyFill="1" applyBorder="1" applyAlignment="1" applyProtection="1">
      <alignment horizontal="left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7" fillId="5" borderId="15" xfId="0" applyNumberFormat="1" applyFont="1" applyFill="1" applyBorder="1" applyAlignment="1" applyProtection="1">
      <alignment horizontal="left"/>
      <protection locked="0"/>
    </xf>
    <xf numFmtId="0" fontId="7" fillId="5" borderId="16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5" fillId="0" borderId="23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>
      <protection locked="0"/>
    </xf>
    <xf numFmtId="0" fontId="5" fillId="9" borderId="10" xfId="0" applyNumberFormat="1" applyFont="1" applyFill="1" applyBorder="1" applyAlignment="1" applyProtection="1">
      <protection locked="0"/>
    </xf>
    <xf numFmtId="47" fontId="0" fillId="0" borderId="0" xfId="0" applyNumberFormat="1"/>
    <xf numFmtId="0" fontId="0" fillId="13" borderId="0" xfId="0" applyFill="1"/>
    <xf numFmtId="47" fontId="0" fillId="13" borderId="0" xfId="0" applyNumberFormat="1" applyFill="1"/>
  </cellXfs>
  <cellStyles count="2">
    <cellStyle name="Normal" xfId="0" builtinId="0"/>
    <cellStyle name="Normal_MogulsDD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5"/>
  <sheetViews>
    <sheetView topLeftCell="A6" workbookViewId="0">
      <selection activeCell="B4" sqref="B4"/>
    </sheetView>
  </sheetViews>
  <sheetFormatPr defaultColWidth="9.5546875" defaultRowHeight="15" customHeight="1"/>
  <cols>
    <col min="1" max="1" width="9.5546875" style="74" customWidth="1"/>
    <col min="2" max="2" width="17.6640625" style="74" customWidth="1"/>
    <col min="3" max="3" width="42.77734375" style="74" customWidth="1"/>
    <col min="4" max="4" width="29.21875" style="74" customWidth="1"/>
    <col min="5" max="5" width="13.21875" style="74" customWidth="1"/>
    <col min="6" max="256" width="9.5546875" style="74" customWidth="1"/>
    <col min="257" max="16384" width="9.5546875" style="72"/>
  </cols>
  <sheetData>
    <row r="1" spans="1:6" ht="16.95" customHeight="1">
      <c r="A1" s="73"/>
      <c r="B1" s="73"/>
      <c r="C1" s="73"/>
      <c r="D1" s="73"/>
      <c r="E1" s="73"/>
      <c r="F1" s="73"/>
    </row>
    <row r="2" spans="1:6" ht="16.95" customHeight="1">
      <c r="A2" s="73"/>
      <c r="B2" s="73"/>
      <c r="C2" s="73"/>
      <c r="D2" s="73"/>
      <c r="E2" s="73"/>
      <c r="F2" s="73"/>
    </row>
    <row r="3" spans="1:6" ht="23.25" customHeight="1">
      <c r="A3" s="93" t="s">
        <v>232</v>
      </c>
      <c r="B3" s="94"/>
      <c r="C3" s="94"/>
      <c r="D3" s="94"/>
      <c r="E3" s="94"/>
      <c r="F3" s="94"/>
    </row>
    <row r="4" spans="1:6" ht="16.95" customHeight="1">
      <c r="A4" s="73"/>
      <c r="B4" s="73"/>
      <c r="C4" s="73"/>
      <c r="D4" s="73"/>
      <c r="E4" s="73"/>
      <c r="F4" s="73"/>
    </row>
    <row r="5" spans="1:6" ht="16.95" customHeight="1">
      <c r="A5" s="73"/>
      <c r="B5" s="73"/>
      <c r="C5" s="73"/>
      <c r="D5" s="73"/>
      <c r="E5" s="73"/>
      <c r="F5" s="73"/>
    </row>
    <row r="6" spans="1:6" ht="39" customHeight="1">
      <c r="A6" s="73"/>
      <c r="B6" s="95" t="s">
        <v>233</v>
      </c>
      <c r="C6" s="96"/>
      <c r="D6" s="96"/>
      <c r="E6" s="96"/>
      <c r="F6" s="73"/>
    </row>
    <row r="7" spans="1:6" ht="16.95" customHeight="1">
      <c r="A7" s="73"/>
      <c r="B7" s="73"/>
      <c r="C7" s="73"/>
      <c r="D7" s="73"/>
      <c r="E7" s="73"/>
      <c r="F7" s="73"/>
    </row>
    <row r="8" spans="1:6" ht="16.95" customHeight="1">
      <c r="A8" s="73"/>
      <c r="B8" s="73"/>
      <c r="C8" s="73"/>
      <c r="D8" s="73"/>
      <c r="E8" s="73"/>
      <c r="F8" s="73"/>
    </row>
    <row r="9" spans="1:6" ht="16.95" customHeight="1">
      <c r="A9" s="73"/>
      <c r="B9" s="73"/>
      <c r="C9" s="73"/>
      <c r="D9" s="73"/>
      <c r="E9" s="73"/>
      <c r="F9" s="73"/>
    </row>
    <row r="10" spans="1:6" ht="16.95" customHeight="1">
      <c r="A10" s="73"/>
      <c r="B10" s="73"/>
      <c r="C10" s="73"/>
      <c r="D10" s="73"/>
      <c r="E10" s="73"/>
      <c r="F10" s="73"/>
    </row>
    <row r="11" spans="1:6" ht="15.75" customHeight="1">
      <c r="A11" s="73"/>
      <c r="B11" s="75" t="s">
        <v>25</v>
      </c>
      <c r="C11" s="75" t="s">
        <v>234</v>
      </c>
      <c r="D11" s="75" t="s">
        <v>235</v>
      </c>
      <c r="E11" s="73"/>
      <c r="F11" s="73"/>
    </row>
    <row r="12" spans="1:6" ht="15.75" customHeight="1">
      <c r="A12" s="73"/>
      <c r="B12" s="76"/>
      <c r="C12" s="77"/>
      <c r="D12" s="77"/>
      <c r="E12" s="73"/>
      <c r="F12" s="73"/>
    </row>
    <row r="13" spans="1:6" ht="15.75" customHeight="1">
      <c r="A13" s="73"/>
      <c r="B13" s="78" t="s">
        <v>236</v>
      </c>
      <c r="C13" s="79" t="s">
        <v>237</v>
      </c>
      <c r="D13" s="79" t="s">
        <v>238</v>
      </c>
      <c r="E13" s="73"/>
      <c r="F13" s="73"/>
    </row>
    <row r="14" spans="1:6" ht="15.75" customHeight="1">
      <c r="A14" s="73"/>
      <c r="B14" s="80" t="s">
        <v>239</v>
      </c>
      <c r="C14" s="79" t="s">
        <v>240</v>
      </c>
      <c r="D14" s="79" t="s">
        <v>241</v>
      </c>
      <c r="E14" s="81" t="s">
        <v>242</v>
      </c>
      <c r="F14" s="73"/>
    </row>
    <row r="15" spans="1:6" ht="15.75" customHeight="1">
      <c r="A15" s="73"/>
      <c r="B15" s="78" t="s">
        <v>243</v>
      </c>
      <c r="C15" s="79" t="s">
        <v>244</v>
      </c>
      <c r="D15" s="79" t="s">
        <v>245</v>
      </c>
      <c r="E15" s="73"/>
      <c r="F15" s="73"/>
    </row>
    <row r="16" spans="1:6" ht="15.75" customHeight="1">
      <c r="A16" s="73"/>
      <c r="B16" s="78" t="s">
        <v>246</v>
      </c>
      <c r="C16" s="79" t="s">
        <v>247</v>
      </c>
      <c r="D16" s="79" t="s">
        <v>238</v>
      </c>
      <c r="E16" s="73"/>
      <c r="F16" s="73"/>
    </row>
    <row r="17" spans="1:6" ht="15.75" customHeight="1">
      <c r="A17" s="73"/>
      <c r="B17" s="78" t="s">
        <v>248</v>
      </c>
      <c r="C17" s="79" t="s">
        <v>249</v>
      </c>
      <c r="D17" s="79" t="s">
        <v>238</v>
      </c>
      <c r="E17" s="73"/>
      <c r="F17" s="73"/>
    </row>
    <row r="18" spans="1:6" ht="15.75" customHeight="1">
      <c r="A18" s="73"/>
      <c r="B18" s="78" t="s">
        <v>250</v>
      </c>
      <c r="C18" s="79" t="s">
        <v>251</v>
      </c>
      <c r="D18" s="79" t="s">
        <v>238</v>
      </c>
      <c r="E18" s="73"/>
      <c r="F18" s="73"/>
    </row>
    <row r="19" spans="1:6" ht="15.75" customHeight="1">
      <c r="A19" s="73"/>
      <c r="B19" s="78" t="s">
        <v>252</v>
      </c>
      <c r="C19" s="79" t="s">
        <v>253</v>
      </c>
      <c r="D19" s="79" t="s">
        <v>254</v>
      </c>
      <c r="E19" s="73"/>
      <c r="F19" s="73"/>
    </row>
    <row r="20" spans="1:6" ht="15.75" customHeight="1">
      <c r="A20" s="73"/>
      <c r="B20" s="78" t="s">
        <v>255</v>
      </c>
      <c r="C20" s="79" t="s">
        <v>256</v>
      </c>
      <c r="D20" s="79" t="s">
        <v>245</v>
      </c>
      <c r="E20" s="73"/>
      <c r="F20" s="73"/>
    </row>
    <row r="21" spans="1:6" ht="15.75" customHeight="1">
      <c r="A21" s="73"/>
      <c r="B21" s="78" t="s">
        <v>257</v>
      </c>
      <c r="C21" s="79" t="s">
        <v>258</v>
      </c>
      <c r="D21" s="79" t="s">
        <v>238</v>
      </c>
      <c r="E21" s="73"/>
      <c r="F21" s="73"/>
    </row>
    <row r="22" spans="1:6" ht="15.75" customHeight="1">
      <c r="A22" s="73"/>
      <c r="B22" s="78" t="s">
        <v>259</v>
      </c>
      <c r="C22" s="79" t="s">
        <v>260</v>
      </c>
      <c r="D22" s="79" t="s">
        <v>254</v>
      </c>
      <c r="E22" s="73"/>
      <c r="F22" s="73"/>
    </row>
    <row r="23" spans="1:6" ht="15.75" customHeight="1">
      <c r="A23" s="73"/>
      <c r="B23" s="78" t="s">
        <v>261</v>
      </c>
      <c r="C23" s="79" t="s">
        <v>262</v>
      </c>
      <c r="D23" s="79" t="s">
        <v>238</v>
      </c>
      <c r="E23" s="73"/>
      <c r="F23" s="73"/>
    </row>
    <row r="24" spans="1:6" ht="15.75" customHeight="1">
      <c r="A24" s="73"/>
      <c r="B24" s="78" t="s">
        <v>263</v>
      </c>
      <c r="C24" s="79" t="s">
        <v>264</v>
      </c>
      <c r="D24" s="79" t="s">
        <v>238</v>
      </c>
      <c r="E24" s="73"/>
      <c r="F24" s="73"/>
    </row>
    <row r="25" spans="1:6" ht="15.75" customHeight="1">
      <c r="A25" s="73"/>
      <c r="B25" s="78" t="s">
        <v>265</v>
      </c>
      <c r="C25" s="79" t="s">
        <v>266</v>
      </c>
      <c r="D25" s="79" t="s">
        <v>254</v>
      </c>
      <c r="E25" s="73"/>
      <c r="F25" s="73"/>
    </row>
    <row r="26" spans="1:6" ht="15.75" customHeight="1">
      <c r="A26" s="73"/>
      <c r="B26" s="78" t="s">
        <v>267</v>
      </c>
      <c r="C26" s="79" t="s">
        <v>268</v>
      </c>
      <c r="D26" s="79" t="s">
        <v>238</v>
      </c>
      <c r="E26" s="73"/>
      <c r="F26" s="73"/>
    </row>
    <row r="27" spans="1:6" ht="15.75" customHeight="1">
      <c r="A27" s="73"/>
      <c r="B27" s="78" t="s">
        <v>269</v>
      </c>
      <c r="C27" s="79" t="s">
        <v>270</v>
      </c>
      <c r="D27" s="79" t="s">
        <v>238</v>
      </c>
      <c r="E27" s="73"/>
      <c r="F27" s="73"/>
    </row>
    <row r="28" spans="1:6" ht="15.75" customHeight="1">
      <c r="A28" s="73"/>
      <c r="B28" s="78" t="s">
        <v>271</v>
      </c>
      <c r="C28" s="79" t="s">
        <v>272</v>
      </c>
      <c r="D28" s="79" t="s">
        <v>238</v>
      </c>
      <c r="E28" s="73"/>
      <c r="F28" s="73"/>
    </row>
    <row r="29" spans="1:6" ht="15.75" customHeight="1">
      <c r="A29" s="73"/>
      <c r="B29" s="78" t="s">
        <v>273</v>
      </c>
      <c r="C29" s="79" t="s">
        <v>274</v>
      </c>
      <c r="D29" s="79" t="s">
        <v>238</v>
      </c>
      <c r="E29" s="73"/>
      <c r="F29" s="73"/>
    </row>
    <row r="30" spans="1:6" ht="15.75" customHeight="1">
      <c r="A30" s="73"/>
      <c r="B30" s="78" t="s">
        <v>275</v>
      </c>
      <c r="C30" s="79" t="s">
        <v>276</v>
      </c>
      <c r="D30" s="79" t="s">
        <v>238</v>
      </c>
      <c r="E30" s="73"/>
      <c r="F30" s="73"/>
    </row>
    <row r="31" spans="1:6" ht="15.75" customHeight="1">
      <c r="A31" s="73"/>
      <c r="B31" s="78" t="s">
        <v>277</v>
      </c>
      <c r="C31" s="79" t="s">
        <v>278</v>
      </c>
      <c r="D31" s="79" t="s">
        <v>238</v>
      </c>
      <c r="E31" s="73"/>
      <c r="F31" s="73"/>
    </row>
    <row r="32" spans="1:6" ht="15.75" customHeight="1">
      <c r="A32" s="73"/>
      <c r="B32" s="78" t="s">
        <v>279</v>
      </c>
      <c r="C32" s="79" t="s">
        <v>280</v>
      </c>
      <c r="D32" s="79" t="s">
        <v>281</v>
      </c>
      <c r="E32" s="73"/>
      <c r="F32" s="73"/>
    </row>
    <row r="33" spans="1:6" ht="15.75" customHeight="1">
      <c r="A33" s="73"/>
      <c r="B33" s="76"/>
      <c r="C33" s="77"/>
      <c r="D33" s="77"/>
      <c r="E33" s="73"/>
      <c r="F33" s="73"/>
    </row>
    <row r="34" spans="1:6" ht="15.75" customHeight="1">
      <c r="A34" s="73"/>
      <c r="B34" s="76"/>
      <c r="C34" s="77"/>
      <c r="D34" s="77"/>
      <c r="E34" s="73"/>
      <c r="F34" s="73"/>
    </row>
    <row r="35" spans="1:6" ht="15.75" customHeight="1">
      <c r="A35" s="73"/>
      <c r="B35" s="82" t="s">
        <v>282</v>
      </c>
      <c r="C35" s="77"/>
      <c r="D35" s="77"/>
      <c r="E35" s="73"/>
      <c r="F35" s="73"/>
    </row>
    <row r="36" spans="1:6" ht="16.95" customHeight="1">
      <c r="A36" s="73"/>
      <c r="B36" s="83"/>
      <c r="C36" s="73"/>
      <c r="D36" s="73"/>
      <c r="E36" s="73"/>
      <c r="F36" s="73"/>
    </row>
    <row r="37" spans="1:6" ht="16.95" customHeight="1">
      <c r="A37" s="73"/>
      <c r="B37" s="83"/>
      <c r="C37" s="73"/>
      <c r="D37" s="73"/>
      <c r="E37" s="73"/>
      <c r="F37" s="73"/>
    </row>
    <row r="38" spans="1:6" ht="16.95" customHeight="1">
      <c r="A38" s="73"/>
      <c r="B38" s="83"/>
      <c r="C38" s="73"/>
      <c r="D38" s="73"/>
      <c r="E38" s="73"/>
      <c r="F38" s="73"/>
    </row>
    <row r="39" spans="1:6" ht="16.95" customHeight="1">
      <c r="A39" s="73"/>
      <c r="B39" s="83"/>
      <c r="C39" s="73"/>
      <c r="D39" s="73"/>
      <c r="E39" s="73"/>
      <c r="F39" s="73"/>
    </row>
    <row r="40" spans="1:6" ht="16.95" customHeight="1">
      <c r="A40" s="73"/>
      <c r="B40" s="83"/>
      <c r="C40" s="73"/>
      <c r="D40" s="73"/>
      <c r="E40" s="73"/>
      <c r="F40" s="73"/>
    </row>
    <row r="41" spans="1:6" ht="16.95" customHeight="1">
      <c r="A41" s="73"/>
      <c r="B41" s="83"/>
      <c r="C41" s="73"/>
      <c r="D41" s="73"/>
      <c r="E41" s="73"/>
      <c r="F41" s="73"/>
    </row>
    <row r="42" spans="1:6" ht="16.95" customHeight="1">
      <c r="A42" s="73"/>
      <c r="B42" s="83"/>
      <c r="C42" s="73"/>
      <c r="D42" s="73"/>
      <c r="E42" s="73"/>
      <c r="F42" s="73"/>
    </row>
    <row r="43" spans="1:6" ht="16.95" customHeight="1">
      <c r="A43" s="73"/>
      <c r="B43" s="83"/>
      <c r="C43" s="73"/>
      <c r="D43" s="73"/>
      <c r="E43" s="73"/>
      <c r="F43" s="73"/>
    </row>
    <row r="44" spans="1:6" ht="16.95" customHeight="1">
      <c r="A44" s="73"/>
      <c r="B44" s="83"/>
      <c r="C44" s="73"/>
      <c r="D44" s="73"/>
      <c r="E44" s="73"/>
      <c r="F44" s="73"/>
    </row>
    <row r="45" spans="1:6" ht="16.95" customHeight="1">
      <c r="A45" s="73"/>
      <c r="B45" s="83"/>
      <c r="C45" s="73"/>
      <c r="D45" s="73"/>
      <c r="E45" s="73"/>
      <c r="F45" s="73"/>
    </row>
  </sheetData>
  <mergeCells count="2">
    <mergeCell ref="A3:F3"/>
    <mergeCell ref="B6:E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sqref="A1:XFD1048576"/>
    </sheetView>
  </sheetViews>
  <sheetFormatPr defaultRowHeight="13.2"/>
  <sheetData>
    <row r="1" spans="1:8">
      <c r="A1" t="s">
        <v>512</v>
      </c>
    </row>
    <row r="2" spans="1:8">
      <c r="A2" t="s">
        <v>496</v>
      </c>
    </row>
    <row r="3" spans="1:8">
      <c r="A3" t="s">
        <v>513</v>
      </c>
    </row>
    <row r="5" spans="1:8">
      <c r="A5" t="s">
        <v>2</v>
      </c>
      <c r="B5" t="s">
        <v>498</v>
      </c>
      <c r="C5" t="s">
        <v>101</v>
      </c>
      <c r="D5" t="s">
        <v>6</v>
      </c>
      <c r="E5" t="s">
        <v>499</v>
      </c>
      <c r="F5" t="s">
        <v>500</v>
      </c>
      <c r="G5" t="s">
        <v>501</v>
      </c>
      <c r="H5" t="s">
        <v>25</v>
      </c>
    </row>
    <row r="8" spans="1:8">
      <c r="A8" t="s">
        <v>514</v>
      </c>
    </row>
    <row r="9" spans="1:8">
      <c r="A9">
        <v>13</v>
      </c>
      <c r="C9" t="s">
        <v>123</v>
      </c>
      <c r="D9" t="s">
        <v>122</v>
      </c>
      <c r="E9">
        <v>-1</v>
      </c>
      <c r="F9">
        <v>16.190000000000001</v>
      </c>
      <c r="G9">
        <v>16.670000000000002</v>
      </c>
      <c r="H9">
        <v>16.190000000000001</v>
      </c>
    </row>
    <row r="10" spans="1:8">
      <c r="A10">
        <v>15</v>
      </c>
      <c r="C10" t="s">
        <v>126</v>
      </c>
      <c r="D10" t="s">
        <v>122</v>
      </c>
      <c r="E10">
        <v>-2</v>
      </c>
      <c r="F10">
        <v>18.55</v>
      </c>
      <c r="G10">
        <v>18.690000000000001</v>
      </c>
      <c r="H10">
        <v>18.55</v>
      </c>
    </row>
    <row r="11" spans="1:8">
      <c r="A11">
        <v>8</v>
      </c>
      <c r="C11" t="s">
        <v>115</v>
      </c>
      <c r="D11" t="s">
        <v>114</v>
      </c>
      <c r="E11">
        <v>-1</v>
      </c>
      <c r="F11">
        <v>18.64</v>
      </c>
      <c r="G11">
        <v>18.760000000000002</v>
      </c>
      <c r="H11">
        <v>18.64</v>
      </c>
    </row>
    <row r="12" spans="1:8">
      <c r="A12">
        <v>16</v>
      </c>
      <c r="C12" t="s">
        <v>127</v>
      </c>
      <c r="D12" t="s">
        <v>122</v>
      </c>
      <c r="E12">
        <v>-3</v>
      </c>
      <c r="F12">
        <v>18.89</v>
      </c>
      <c r="G12">
        <v>18.72</v>
      </c>
      <c r="H12">
        <v>18.72</v>
      </c>
    </row>
    <row r="13" spans="1:8">
      <c r="A13">
        <v>10</v>
      </c>
      <c r="C13" t="s">
        <v>118</v>
      </c>
      <c r="D13" t="s">
        <v>114</v>
      </c>
      <c r="E13">
        <v>-2</v>
      </c>
      <c r="F13">
        <v>19.100000000000001</v>
      </c>
      <c r="G13">
        <v>18.96</v>
      </c>
      <c r="H13">
        <v>18.96</v>
      </c>
    </row>
    <row r="14" spans="1:8">
      <c r="A14">
        <v>5</v>
      </c>
      <c r="C14" t="s">
        <v>111</v>
      </c>
      <c r="D14" t="s">
        <v>107</v>
      </c>
      <c r="E14">
        <v>-1</v>
      </c>
      <c r="F14">
        <v>19.68</v>
      </c>
      <c r="G14">
        <v>19.86</v>
      </c>
      <c r="H14">
        <v>19.68</v>
      </c>
    </row>
    <row r="15" spans="1:8">
      <c r="A15">
        <v>14</v>
      </c>
      <c r="C15" t="s">
        <v>125</v>
      </c>
      <c r="D15" t="s">
        <v>122</v>
      </c>
      <c r="E15">
        <v>-4</v>
      </c>
      <c r="F15">
        <v>19.899999999999999</v>
      </c>
      <c r="G15">
        <v>20.04</v>
      </c>
      <c r="H15">
        <v>19.899999999999999</v>
      </c>
    </row>
    <row r="16" spans="1:8">
      <c r="A16">
        <v>7</v>
      </c>
      <c r="C16" t="s">
        <v>480</v>
      </c>
      <c r="D16" t="s">
        <v>122</v>
      </c>
      <c r="E16">
        <v>-5</v>
      </c>
      <c r="F16">
        <v>21.54</v>
      </c>
      <c r="G16">
        <v>21.44</v>
      </c>
      <c r="H16">
        <v>21.44</v>
      </c>
    </row>
    <row r="17" spans="1:8">
      <c r="A17">
        <v>3</v>
      </c>
      <c r="C17" t="s">
        <v>108</v>
      </c>
      <c r="D17" t="s">
        <v>107</v>
      </c>
      <c r="E17">
        <v>-2</v>
      </c>
      <c r="F17">
        <v>22.45</v>
      </c>
      <c r="G17">
        <v>21.63</v>
      </c>
      <c r="H17">
        <v>21.63</v>
      </c>
    </row>
    <row r="18" spans="1:8">
      <c r="A18">
        <v>6</v>
      </c>
      <c r="C18" t="s">
        <v>112</v>
      </c>
      <c r="D18" t="s">
        <v>107</v>
      </c>
      <c r="E18">
        <v>-3</v>
      </c>
      <c r="F18">
        <v>21.92</v>
      </c>
      <c r="G18">
        <v>22.52</v>
      </c>
      <c r="H18">
        <v>21.92</v>
      </c>
    </row>
    <row r="19" spans="1:8">
      <c r="A19">
        <v>2</v>
      </c>
      <c r="C19" t="s">
        <v>106</v>
      </c>
      <c r="D19" t="s">
        <v>107</v>
      </c>
      <c r="E19">
        <v>-4</v>
      </c>
      <c r="F19">
        <v>22.63</v>
      </c>
      <c r="G19">
        <v>22.52</v>
      </c>
      <c r="H19">
        <v>22.52</v>
      </c>
    </row>
    <row r="20" spans="1:8">
      <c r="A20">
        <v>11</v>
      </c>
      <c r="C20" t="s">
        <v>119</v>
      </c>
      <c r="D20" t="s">
        <v>114</v>
      </c>
      <c r="E20">
        <v>-3</v>
      </c>
      <c r="F20">
        <v>23.97</v>
      </c>
      <c r="G20">
        <v>29.8</v>
      </c>
      <c r="H20">
        <v>23.97</v>
      </c>
    </row>
    <row r="21" spans="1:8">
      <c r="A21">
        <v>4</v>
      </c>
      <c r="C21" t="s">
        <v>110</v>
      </c>
      <c r="D21" t="s">
        <v>107</v>
      </c>
      <c r="E21">
        <v>-5</v>
      </c>
      <c r="F21">
        <v>24.7</v>
      </c>
      <c r="G21">
        <v>24.23</v>
      </c>
      <c r="H21">
        <v>24.23</v>
      </c>
    </row>
    <row r="22" spans="1:8">
      <c r="A22">
        <v>12</v>
      </c>
      <c r="C22" t="s">
        <v>121</v>
      </c>
      <c r="D22" t="s">
        <v>122</v>
      </c>
      <c r="E22">
        <v>-6</v>
      </c>
      <c r="F22">
        <v>24.41</v>
      </c>
      <c r="H22">
        <v>24.41</v>
      </c>
    </row>
    <row r="23" spans="1:8">
      <c r="A23">
        <v>9</v>
      </c>
      <c r="C23" t="s">
        <v>116</v>
      </c>
      <c r="D23" t="s">
        <v>114</v>
      </c>
      <c r="E23">
        <v>-4</v>
      </c>
      <c r="F23">
        <v>26.43</v>
      </c>
      <c r="G23">
        <v>25.46</v>
      </c>
      <c r="H23">
        <v>25.46</v>
      </c>
    </row>
    <row r="24" spans="1:8">
      <c r="A24">
        <v>1</v>
      </c>
      <c r="C24" t="s">
        <v>103</v>
      </c>
      <c r="D24" t="s">
        <v>104</v>
      </c>
      <c r="E24">
        <v>-1</v>
      </c>
      <c r="F24">
        <v>36.659999999999997</v>
      </c>
      <c r="G24">
        <v>32.97</v>
      </c>
      <c r="H24">
        <v>32.97</v>
      </c>
    </row>
    <row r="25" spans="1:8">
      <c r="A25">
        <v>49</v>
      </c>
      <c r="C25" t="s">
        <v>515</v>
      </c>
      <c r="D25" t="s">
        <v>104</v>
      </c>
      <c r="E25">
        <v>-2</v>
      </c>
      <c r="F25">
        <v>34.32</v>
      </c>
      <c r="G25">
        <v>35.119999999999997</v>
      </c>
      <c r="H25">
        <v>34.32</v>
      </c>
    </row>
    <row r="28" spans="1:8">
      <c r="A28" t="s">
        <v>516</v>
      </c>
    </row>
    <row r="29" spans="1:8">
      <c r="A29">
        <v>50</v>
      </c>
      <c r="C29" t="s">
        <v>517</v>
      </c>
      <c r="D29" t="s">
        <v>114</v>
      </c>
    </row>
    <row r="32" spans="1:8">
      <c r="A32" t="s">
        <v>518</v>
      </c>
    </row>
    <row r="33" spans="1:8">
      <c r="A33">
        <v>12</v>
      </c>
      <c r="C33" t="s">
        <v>121</v>
      </c>
      <c r="D33" t="s">
        <v>122</v>
      </c>
      <c r="F33">
        <v>24.41</v>
      </c>
    </row>
    <row r="34" spans="1:8">
      <c r="A34">
        <v>50</v>
      </c>
      <c r="C34" t="s">
        <v>517</v>
      </c>
      <c r="D34" t="s">
        <v>114</v>
      </c>
    </row>
    <row r="37" spans="1:8">
      <c r="A37" t="s">
        <v>519</v>
      </c>
    </row>
    <row r="38" spans="1:8">
      <c r="A38">
        <v>47</v>
      </c>
      <c r="C38" t="s">
        <v>159</v>
      </c>
      <c r="D38" t="s">
        <v>122</v>
      </c>
      <c r="E38">
        <v>-1</v>
      </c>
      <c r="F38">
        <v>14.99</v>
      </c>
      <c r="G38">
        <v>14.65</v>
      </c>
      <c r="H38">
        <v>14.65</v>
      </c>
    </row>
    <row r="39" spans="1:8">
      <c r="A39">
        <v>46</v>
      </c>
      <c r="C39" t="s">
        <v>158</v>
      </c>
      <c r="D39" t="s">
        <v>122</v>
      </c>
      <c r="E39">
        <v>-2</v>
      </c>
      <c r="F39">
        <v>15.32</v>
      </c>
      <c r="G39">
        <v>14.86</v>
      </c>
      <c r="H39">
        <v>14.86</v>
      </c>
    </row>
    <row r="40" spans="1:8">
      <c r="A40">
        <v>51</v>
      </c>
      <c r="C40" t="s">
        <v>163</v>
      </c>
      <c r="D40" t="s">
        <v>114</v>
      </c>
      <c r="E40">
        <v>-1</v>
      </c>
      <c r="F40">
        <v>16.82</v>
      </c>
      <c r="G40">
        <v>16.53</v>
      </c>
      <c r="H40">
        <v>16.53</v>
      </c>
    </row>
    <row r="41" spans="1:8">
      <c r="A41">
        <v>41</v>
      </c>
      <c r="C41" t="s">
        <v>153</v>
      </c>
      <c r="D41" t="s">
        <v>122</v>
      </c>
      <c r="E41">
        <v>-3</v>
      </c>
      <c r="F41">
        <v>16.91</v>
      </c>
      <c r="G41">
        <v>16.53</v>
      </c>
      <c r="H41">
        <v>16.53</v>
      </c>
    </row>
    <row r="42" spans="1:8">
      <c r="A42">
        <v>44</v>
      </c>
      <c r="C42" t="s">
        <v>156</v>
      </c>
      <c r="D42" t="s">
        <v>122</v>
      </c>
      <c r="E42">
        <v>-4</v>
      </c>
      <c r="F42">
        <v>16.87</v>
      </c>
      <c r="G42">
        <v>16.82</v>
      </c>
      <c r="H42">
        <v>16.82</v>
      </c>
    </row>
    <row r="43" spans="1:8">
      <c r="A43">
        <v>40</v>
      </c>
      <c r="C43" t="s">
        <v>152</v>
      </c>
      <c r="D43" t="s">
        <v>122</v>
      </c>
      <c r="E43">
        <v>-5</v>
      </c>
      <c r="F43">
        <v>17.920000000000002</v>
      </c>
      <c r="G43">
        <v>17.25</v>
      </c>
      <c r="H43">
        <v>17.25</v>
      </c>
    </row>
    <row r="44" spans="1:8">
      <c r="A44">
        <v>43</v>
      </c>
      <c r="C44" t="s">
        <v>155</v>
      </c>
      <c r="D44" t="s">
        <v>122</v>
      </c>
      <c r="E44">
        <v>-6</v>
      </c>
      <c r="F44">
        <v>17.98</v>
      </c>
      <c r="G44">
        <v>18.5</v>
      </c>
      <c r="H44">
        <v>17.98</v>
      </c>
    </row>
    <row r="45" spans="1:8">
      <c r="A45">
        <v>31</v>
      </c>
      <c r="C45" t="s">
        <v>143</v>
      </c>
      <c r="D45" t="s">
        <v>107</v>
      </c>
      <c r="E45">
        <v>-1</v>
      </c>
      <c r="F45">
        <v>19.2</v>
      </c>
      <c r="G45">
        <v>18.78</v>
      </c>
      <c r="H45">
        <v>18.78</v>
      </c>
    </row>
    <row r="46" spans="1:8">
      <c r="A46">
        <v>39</v>
      </c>
      <c r="C46" t="s">
        <v>151</v>
      </c>
      <c r="D46" t="s">
        <v>114</v>
      </c>
      <c r="E46">
        <v>-2</v>
      </c>
      <c r="F46">
        <v>19.079999999999998</v>
      </c>
      <c r="G46">
        <v>19.600000000000001</v>
      </c>
      <c r="H46">
        <v>19.079999999999998</v>
      </c>
    </row>
    <row r="47" spans="1:8">
      <c r="A47">
        <v>33</v>
      </c>
      <c r="C47" t="s">
        <v>145</v>
      </c>
      <c r="D47" t="s">
        <v>107</v>
      </c>
      <c r="E47">
        <v>-2</v>
      </c>
      <c r="F47">
        <v>21.51</v>
      </c>
      <c r="G47">
        <v>20.329999999999998</v>
      </c>
      <c r="H47">
        <v>20.329999999999998</v>
      </c>
    </row>
    <row r="48" spans="1:8">
      <c r="A48">
        <v>36</v>
      </c>
      <c r="C48" t="s">
        <v>148</v>
      </c>
      <c r="D48" t="s">
        <v>114</v>
      </c>
      <c r="E48">
        <v>-3</v>
      </c>
      <c r="F48">
        <v>21.14</v>
      </c>
      <c r="G48">
        <v>20.75</v>
      </c>
      <c r="H48">
        <v>20.75</v>
      </c>
    </row>
    <row r="49" spans="1:8">
      <c r="A49">
        <v>45</v>
      </c>
      <c r="C49" t="s">
        <v>157</v>
      </c>
      <c r="D49" t="s">
        <v>122</v>
      </c>
      <c r="E49">
        <v>-7</v>
      </c>
      <c r="F49">
        <v>20.97</v>
      </c>
      <c r="G49">
        <v>21.9</v>
      </c>
      <c r="H49">
        <v>20.97</v>
      </c>
    </row>
    <row r="50" spans="1:8">
      <c r="A50">
        <v>27</v>
      </c>
      <c r="C50" t="s">
        <v>139</v>
      </c>
      <c r="D50" t="s">
        <v>107</v>
      </c>
      <c r="E50">
        <v>-3</v>
      </c>
      <c r="F50">
        <v>21.07</v>
      </c>
      <c r="G50">
        <v>21.12</v>
      </c>
      <c r="H50">
        <v>21.07</v>
      </c>
    </row>
    <row r="51" spans="1:8">
      <c r="A51">
        <v>37</v>
      </c>
      <c r="C51" t="s">
        <v>149</v>
      </c>
      <c r="D51" t="s">
        <v>114</v>
      </c>
      <c r="E51">
        <v>-4</v>
      </c>
      <c r="F51">
        <v>22.93</v>
      </c>
      <c r="G51">
        <v>21.92</v>
      </c>
      <c r="H51">
        <v>21.92</v>
      </c>
    </row>
    <row r="52" spans="1:8">
      <c r="A52">
        <v>38</v>
      </c>
      <c r="C52" t="s">
        <v>150</v>
      </c>
      <c r="D52" t="s">
        <v>114</v>
      </c>
      <c r="E52">
        <v>-5</v>
      </c>
      <c r="F52">
        <v>23.05</v>
      </c>
      <c r="G52">
        <v>22.85</v>
      </c>
      <c r="H52">
        <v>22.85</v>
      </c>
    </row>
    <row r="53" spans="1:8">
      <c r="A53">
        <v>21</v>
      </c>
      <c r="C53" t="s">
        <v>133</v>
      </c>
      <c r="D53" t="s">
        <v>107</v>
      </c>
      <c r="E53">
        <v>-4</v>
      </c>
      <c r="F53">
        <v>23.41</v>
      </c>
      <c r="G53">
        <v>23.01</v>
      </c>
      <c r="H53">
        <v>23.01</v>
      </c>
    </row>
    <row r="54" spans="1:8">
      <c r="A54">
        <v>23</v>
      </c>
      <c r="C54" t="s">
        <v>135</v>
      </c>
      <c r="D54" t="s">
        <v>107</v>
      </c>
      <c r="E54">
        <v>-5</v>
      </c>
      <c r="F54">
        <v>23.82</v>
      </c>
      <c r="G54">
        <v>23.06</v>
      </c>
      <c r="H54">
        <v>23.06</v>
      </c>
    </row>
    <row r="55" spans="1:8">
      <c r="A55">
        <v>26</v>
      </c>
      <c r="C55" t="s">
        <v>138</v>
      </c>
      <c r="D55" t="s">
        <v>107</v>
      </c>
      <c r="E55">
        <v>-6</v>
      </c>
      <c r="F55">
        <v>23.08</v>
      </c>
      <c r="G55">
        <v>24</v>
      </c>
      <c r="H55">
        <v>23.08</v>
      </c>
    </row>
    <row r="56" spans="1:8">
      <c r="A56">
        <v>48</v>
      </c>
      <c r="C56" t="s">
        <v>520</v>
      </c>
      <c r="D56" t="s">
        <v>107</v>
      </c>
      <c r="E56">
        <v>-7</v>
      </c>
      <c r="F56">
        <v>23.51</v>
      </c>
      <c r="G56">
        <v>24.04</v>
      </c>
      <c r="H56">
        <v>23.51</v>
      </c>
    </row>
    <row r="57" spans="1:8">
      <c r="A57">
        <v>17</v>
      </c>
      <c r="C57" t="s">
        <v>128</v>
      </c>
      <c r="D57" t="s">
        <v>104</v>
      </c>
      <c r="E57">
        <v>-1</v>
      </c>
      <c r="F57">
        <v>24</v>
      </c>
      <c r="G57">
        <v>23.67</v>
      </c>
      <c r="H57">
        <v>23.67</v>
      </c>
    </row>
    <row r="58" spans="1:8">
      <c r="A58">
        <v>22</v>
      </c>
      <c r="C58" t="s">
        <v>134</v>
      </c>
      <c r="D58" t="s">
        <v>107</v>
      </c>
      <c r="E58">
        <v>-8</v>
      </c>
      <c r="F58">
        <v>23.8</v>
      </c>
      <c r="G58">
        <v>24.39</v>
      </c>
      <c r="H58">
        <v>23.8</v>
      </c>
    </row>
    <row r="59" spans="1:8">
      <c r="A59">
        <v>24</v>
      </c>
      <c r="C59" t="s">
        <v>136</v>
      </c>
      <c r="D59" t="s">
        <v>107</v>
      </c>
      <c r="E59">
        <v>-9</v>
      </c>
      <c r="F59">
        <v>24.29</v>
      </c>
      <c r="G59">
        <v>24.46</v>
      </c>
      <c r="H59">
        <v>24.29</v>
      </c>
    </row>
    <row r="60" spans="1:8">
      <c r="A60">
        <v>29</v>
      </c>
      <c r="C60" t="s">
        <v>141</v>
      </c>
      <c r="D60" t="s">
        <v>107</v>
      </c>
      <c r="E60">
        <v>-10</v>
      </c>
      <c r="F60">
        <v>25.93</v>
      </c>
      <c r="G60">
        <v>25.09</v>
      </c>
      <c r="H60">
        <v>25.09</v>
      </c>
    </row>
    <row r="61" spans="1:8">
      <c r="A61">
        <v>35</v>
      </c>
      <c r="C61" t="s">
        <v>147</v>
      </c>
      <c r="D61" t="s">
        <v>114</v>
      </c>
      <c r="E61">
        <v>-6</v>
      </c>
      <c r="F61">
        <v>25.24</v>
      </c>
      <c r="G61">
        <v>25.34</v>
      </c>
      <c r="H61">
        <v>25.24</v>
      </c>
    </row>
    <row r="62" spans="1:8">
      <c r="A62">
        <v>42</v>
      </c>
      <c r="C62" t="s">
        <v>154</v>
      </c>
      <c r="D62" t="s">
        <v>122</v>
      </c>
      <c r="E62">
        <v>-8</v>
      </c>
      <c r="F62">
        <v>26.53</v>
      </c>
      <c r="G62">
        <v>25.69</v>
      </c>
      <c r="H62">
        <v>25.69</v>
      </c>
    </row>
    <row r="63" spans="1:8">
      <c r="A63">
        <v>34</v>
      </c>
      <c r="C63" t="s">
        <v>146</v>
      </c>
      <c r="D63" t="s">
        <v>114</v>
      </c>
      <c r="E63">
        <v>-7</v>
      </c>
      <c r="F63">
        <v>27.61</v>
      </c>
      <c r="G63">
        <v>26.16</v>
      </c>
      <c r="H63">
        <v>26.16</v>
      </c>
    </row>
    <row r="64" spans="1:8">
      <c r="A64">
        <v>20</v>
      </c>
      <c r="C64" t="s">
        <v>132</v>
      </c>
      <c r="D64" t="s">
        <v>107</v>
      </c>
      <c r="E64">
        <v>-11</v>
      </c>
      <c r="F64">
        <v>26.67</v>
      </c>
      <c r="G64">
        <v>27.56</v>
      </c>
      <c r="H64">
        <v>26.67</v>
      </c>
    </row>
    <row r="65" spans="1:8">
      <c r="A65">
        <v>28</v>
      </c>
      <c r="C65" t="s">
        <v>140</v>
      </c>
      <c r="D65" t="s">
        <v>107</v>
      </c>
      <c r="E65">
        <v>-12</v>
      </c>
      <c r="F65">
        <v>29.25</v>
      </c>
      <c r="G65">
        <v>27.69</v>
      </c>
      <c r="H65">
        <v>27.69</v>
      </c>
    </row>
    <row r="66" spans="1:8">
      <c r="A66">
        <v>30</v>
      </c>
      <c r="C66" t="s">
        <v>142</v>
      </c>
      <c r="D66" t="s">
        <v>107</v>
      </c>
      <c r="E66">
        <v>-13</v>
      </c>
      <c r="F66">
        <v>27.71</v>
      </c>
      <c r="G66">
        <v>31.74</v>
      </c>
      <c r="H66">
        <v>27.71</v>
      </c>
    </row>
    <row r="67" spans="1:8">
      <c r="A67">
        <v>25</v>
      </c>
      <c r="C67" t="s">
        <v>137</v>
      </c>
      <c r="D67" t="s">
        <v>107</v>
      </c>
      <c r="E67">
        <v>-14</v>
      </c>
      <c r="F67">
        <v>29.59</v>
      </c>
      <c r="G67">
        <v>30.58</v>
      </c>
      <c r="H67">
        <v>29.59</v>
      </c>
    </row>
    <row r="68" spans="1:8">
      <c r="A68">
        <v>18</v>
      </c>
      <c r="C68" t="s">
        <v>129</v>
      </c>
      <c r="D68" t="s">
        <v>104</v>
      </c>
      <c r="E68">
        <v>-2</v>
      </c>
      <c r="F68">
        <v>38.32</v>
      </c>
      <c r="G68">
        <v>32.979999999999997</v>
      </c>
      <c r="H68">
        <v>32.979999999999997</v>
      </c>
    </row>
    <row r="69" spans="1:8">
      <c r="A69">
        <v>19</v>
      </c>
      <c r="C69" t="s">
        <v>131</v>
      </c>
      <c r="D69" t="s">
        <v>104</v>
      </c>
      <c r="E69">
        <v>-3</v>
      </c>
      <c r="F69">
        <v>33.049999999999997</v>
      </c>
      <c r="G69">
        <v>33.6</v>
      </c>
      <c r="H69">
        <v>33.049999999999997</v>
      </c>
    </row>
    <row r="70" spans="1:8">
      <c r="A70">
        <v>32</v>
      </c>
      <c r="C70" t="s">
        <v>144</v>
      </c>
      <c r="D70" t="s">
        <v>107</v>
      </c>
      <c r="E70">
        <v>-15</v>
      </c>
      <c r="F70">
        <v>49.04</v>
      </c>
      <c r="G70">
        <v>51.88</v>
      </c>
      <c r="H70">
        <v>49.04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6"/>
  <sheetViews>
    <sheetView workbookViewId="0"/>
  </sheetViews>
  <sheetFormatPr defaultRowHeight="13.2"/>
  <sheetData>
    <row r="1" spans="1:10">
      <c r="A1" t="s">
        <v>512</v>
      </c>
    </row>
    <row r="2" spans="1:10">
      <c r="A2" t="s">
        <v>521</v>
      </c>
    </row>
    <row r="3" spans="1:10">
      <c r="A3" t="s">
        <v>513</v>
      </c>
    </row>
    <row r="4" spans="1:10">
      <c r="A4" t="s">
        <v>514</v>
      </c>
    </row>
    <row r="5" spans="1:10">
      <c r="A5" t="s">
        <v>2</v>
      </c>
      <c r="B5" t="s">
        <v>498</v>
      </c>
      <c r="C5" t="s">
        <v>101</v>
      </c>
      <c r="D5" t="s">
        <v>6</v>
      </c>
      <c r="E5" t="s">
        <v>499</v>
      </c>
      <c r="F5" t="s">
        <v>500</v>
      </c>
      <c r="G5" t="s">
        <v>501</v>
      </c>
      <c r="H5" t="s">
        <v>522</v>
      </c>
      <c r="I5" t="s">
        <v>523</v>
      </c>
      <c r="J5" t="s">
        <v>25</v>
      </c>
    </row>
    <row r="7" spans="1:10">
      <c r="A7">
        <v>13</v>
      </c>
      <c r="C7" t="s">
        <v>123</v>
      </c>
      <c r="D7" t="s">
        <v>122</v>
      </c>
      <c r="E7">
        <v>-1</v>
      </c>
      <c r="F7">
        <v>16.190000000000001</v>
      </c>
      <c r="G7">
        <v>16.670000000000002</v>
      </c>
      <c r="H7">
        <v>17.489999999999998</v>
      </c>
      <c r="I7">
        <v>17.77</v>
      </c>
      <c r="J7" s="120">
        <v>7.8842592592592593E-4</v>
      </c>
    </row>
    <row r="8" spans="1:10">
      <c r="A8">
        <v>15</v>
      </c>
      <c r="C8" t="s">
        <v>126</v>
      </c>
      <c r="D8" t="s">
        <v>122</v>
      </c>
      <c r="E8">
        <v>-2</v>
      </c>
      <c r="F8">
        <v>18.55</v>
      </c>
      <c r="G8">
        <v>18.690000000000001</v>
      </c>
      <c r="H8">
        <v>18.420000000000002</v>
      </c>
      <c r="I8">
        <v>18.36</v>
      </c>
      <c r="J8" s="120">
        <v>8.5671296296296287E-4</v>
      </c>
    </row>
    <row r="9" spans="1:10">
      <c r="A9">
        <v>16</v>
      </c>
      <c r="C9" t="s">
        <v>127</v>
      </c>
      <c r="D9" t="s">
        <v>122</v>
      </c>
      <c r="E9">
        <v>-3</v>
      </c>
      <c r="F9">
        <v>18.89</v>
      </c>
      <c r="G9">
        <v>18.72</v>
      </c>
      <c r="H9">
        <v>19.100000000000001</v>
      </c>
      <c r="I9">
        <v>18.71</v>
      </c>
      <c r="J9" s="120">
        <v>8.7291666666666681E-4</v>
      </c>
    </row>
    <row r="10" spans="1:10">
      <c r="A10">
        <v>8</v>
      </c>
      <c r="C10" t="s">
        <v>115</v>
      </c>
      <c r="D10" t="s">
        <v>114</v>
      </c>
      <c r="E10">
        <v>-1</v>
      </c>
      <c r="F10">
        <v>18.64</v>
      </c>
      <c r="G10">
        <v>18.760000000000002</v>
      </c>
      <c r="H10">
        <v>19.61</v>
      </c>
      <c r="I10">
        <v>18.850000000000001</v>
      </c>
      <c r="J10" s="120">
        <v>8.7800925925925926E-4</v>
      </c>
    </row>
    <row r="11" spans="1:10">
      <c r="A11">
        <v>10</v>
      </c>
      <c r="C11" t="s">
        <v>118</v>
      </c>
      <c r="D11" t="s">
        <v>114</v>
      </c>
      <c r="E11">
        <v>-2</v>
      </c>
      <c r="F11">
        <v>19.100000000000001</v>
      </c>
      <c r="G11">
        <v>18.96</v>
      </c>
      <c r="H11">
        <v>19.27</v>
      </c>
      <c r="I11">
        <v>19.920000000000002</v>
      </c>
      <c r="J11" s="120">
        <v>8.9409722222222234E-4</v>
      </c>
    </row>
    <row r="12" spans="1:10">
      <c r="A12">
        <v>5</v>
      </c>
      <c r="C12" t="s">
        <v>111</v>
      </c>
      <c r="D12" t="s">
        <v>107</v>
      </c>
      <c r="E12">
        <v>-1</v>
      </c>
      <c r="F12">
        <v>19.68</v>
      </c>
      <c r="G12">
        <v>19.86</v>
      </c>
      <c r="H12">
        <v>19.52</v>
      </c>
      <c r="I12">
        <v>19.670000000000002</v>
      </c>
      <c r="J12" s="120">
        <v>9.1122685185185187E-4</v>
      </c>
    </row>
    <row r="13" spans="1:10">
      <c r="A13">
        <v>14</v>
      </c>
      <c r="C13" t="s">
        <v>125</v>
      </c>
      <c r="D13" t="s">
        <v>122</v>
      </c>
      <c r="E13">
        <v>-4</v>
      </c>
      <c r="F13">
        <v>19.899999999999999</v>
      </c>
      <c r="G13">
        <v>20.04</v>
      </c>
      <c r="H13">
        <v>19.66</v>
      </c>
      <c r="I13">
        <v>19.73</v>
      </c>
      <c r="J13" s="120">
        <v>9.1817129629629627E-4</v>
      </c>
    </row>
    <row r="14" spans="1:10">
      <c r="A14">
        <v>7</v>
      </c>
      <c r="C14" t="s">
        <v>480</v>
      </c>
      <c r="D14" t="s">
        <v>122</v>
      </c>
      <c r="E14">
        <v>-5</v>
      </c>
      <c r="F14">
        <v>21.54</v>
      </c>
      <c r="G14">
        <v>21.44</v>
      </c>
      <c r="H14">
        <v>20.74</v>
      </c>
      <c r="I14">
        <v>20.95</v>
      </c>
      <c r="J14" s="120">
        <v>9.7997685185185189E-4</v>
      </c>
    </row>
    <row r="15" spans="1:10">
      <c r="A15">
        <v>3</v>
      </c>
      <c r="C15" t="s">
        <v>108</v>
      </c>
      <c r="D15" t="s">
        <v>107</v>
      </c>
      <c r="E15">
        <v>-2</v>
      </c>
      <c r="F15">
        <v>22.45</v>
      </c>
      <c r="G15">
        <v>21.63</v>
      </c>
      <c r="H15">
        <v>21.58</v>
      </c>
      <c r="I15">
        <v>21.46</v>
      </c>
      <c r="J15" s="120">
        <v>1.0083333333333333E-3</v>
      </c>
    </row>
    <row r="16" spans="1:10">
      <c r="A16">
        <v>6</v>
      </c>
      <c r="C16" t="s">
        <v>112</v>
      </c>
      <c r="D16" t="s">
        <v>107</v>
      </c>
      <c r="E16">
        <v>-3</v>
      </c>
      <c r="F16">
        <v>21.92</v>
      </c>
      <c r="G16">
        <v>22.52</v>
      </c>
      <c r="H16">
        <v>21.41</v>
      </c>
      <c r="I16">
        <v>21.94</v>
      </c>
      <c r="J16" s="120">
        <v>1.016087962962963E-3</v>
      </c>
    </row>
    <row r="17" spans="1:10">
      <c r="A17">
        <v>2</v>
      </c>
      <c r="C17" t="s">
        <v>106</v>
      </c>
      <c r="D17" t="s">
        <v>107</v>
      </c>
      <c r="E17">
        <v>-4</v>
      </c>
      <c r="F17">
        <v>22.63</v>
      </c>
      <c r="G17">
        <v>22.52</v>
      </c>
      <c r="H17">
        <v>20.88</v>
      </c>
      <c r="I17">
        <v>21.95</v>
      </c>
      <c r="J17" s="120">
        <v>1.0182870370370369E-3</v>
      </c>
    </row>
    <row r="18" spans="1:10">
      <c r="A18">
        <v>4</v>
      </c>
      <c r="C18" t="s">
        <v>110</v>
      </c>
      <c r="D18" t="s">
        <v>107</v>
      </c>
      <c r="E18">
        <v>-5</v>
      </c>
      <c r="F18">
        <v>24.7</v>
      </c>
      <c r="G18">
        <v>24.23</v>
      </c>
      <c r="H18">
        <v>23.96</v>
      </c>
      <c r="I18">
        <v>23.3</v>
      </c>
      <c r="J18" s="120">
        <v>1.1133101851851853E-3</v>
      </c>
    </row>
    <row r="19" spans="1:10">
      <c r="A19">
        <v>11</v>
      </c>
      <c r="C19" t="s">
        <v>119</v>
      </c>
      <c r="D19" t="s">
        <v>114</v>
      </c>
      <c r="E19">
        <v>-3</v>
      </c>
      <c r="F19">
        <v>23.97</v>
      </c>
      <c r="G19">
        <v>29.8</v>
      </c>
      <c r="H19">
        <v>22.55</v>
      </c>
      <c r="I19">
        <v>21.86</v>
      </c>
      <c r="J19" s="120">
        <v>1.1363425925925927E-3</v>
      </c>
    </row>
    <row r="20" spans="1:10">
      <c r="A20">
        <v>9</v>
      </c>
      <c r="C20" t="s">
        <v>116</v>
      </c>
      <c r="D20" t="s">
        <v>114</v>
      </c>
      <c r="E20">
        <v>-4</v>
      </c>
      <c r="F20">
        <v>26.43</v>
      </c>
      <c r="G20">
        <v>25.46</v>
      </c>
      <c r="H20">
        <v>24.87</v>
      </c>
      <c r="I20">
        <v>24.96</v>
      </c>
      <c r="J20" s="120">
        <v>1.1773148148148148E-3</v>
      </c>
    </row>
    <row r="21" spans="1:10">
      <c r="A21">
        <v>49</v>
      </c>
      <c r="C21" t="s">
        <v>515</v>
      </c>
      <c r="D21" t="s">
        <v>104</v>
      </c>
      <c r="E21">
        <v>-1</v>
      </c>
      <c r="F21">
        <v>34.32</v>
      </c>
      <c r="G21">
        <v>35.119999999999997</v>
      </c>
      <c r="H21">
        <v>34.49</v>
      </c>
      <c r="I21">
        <v>31.83</v>
      </c>
      <c r="J21" s="120">
        <v>1.5712962962962963E-3</v>
      </c>
    </row>
    <row r="22" spans="1:10">
      <c r="A22">
        <v>1</v>
      </c>
      <c r="C22" t="s">
        <v>103</v>
      </c>
      <c r="D22" t="s">
        <v>104</v>
      </c>
      <c r="E22">
        <v>-2</v>
      </c>
      <c r="F22">
        <v>36.659999999999997</v>
      </c>
      <c r="G22">
        <v>32.97</v>
      </c>
      <c r="H22">
        <v>38.450000000000003</v>
      </c>
      <c r="I22">
        <v>35.78</v>
      </c>
      <c r="J22" s="120">
        <v>1.6650462962962964E-3</v>
      </c>
    </row>
    <row r="25" spans="1:10">
      <c r="A25" t="s">
        <v>519</v>
      </c>
    </row>
    <row r="26" spans="1:10">
      <c r="A26">
        <v>47</v>
      </c>
      <c r="C26" t="s">
        <v>159</v>
      </c>
      <c r="D26" t="s">
        <v>122</v>
      </c>
      <c r="E26">
        <v>-1</v>
      </c>
      <c r="F26">
        <v>14.99</v>
      </c>
      <c r="G26">
        <v>14.65</v>
      </c>
      <c r="H26">
        <v>15.73</v>
      </c>
      <c r="I26">
        <v>15.5</v>
      </c>
      <c r="J26" s="120">
        <v>7.0451388888888896E-4</v>
      </c>
    </row>
    <row r="27" spans="1:10">
      <c r="A27">
        <v>46</v>
      </c>
      <c r="C27" t="s">
        <v>158</v>
      </c>
      <c r="D27" t="s">
        <v>122</v>
      </c>
      <c r="E27">
        <v>-2</v>
      </c>
      <c r="F27">
        <v>15.32</v>
      </c>
      <c r="G27">
        <v>14.86</v>
      </c>
      <c r="H27">
        <v>16.45</v>
      </c>
      <c r="I27">
        <v>16.39</v>
      </c>
      <c r="J27" s="120">
        <v>7.2939814814814818E-4</v>
      </c>
    </row>
    <row r="28" spans="1:10">
      <c r="A28">
        <v>51</v>
      </c>
      <c r="C28" t="s">
        <v>163</v>
      </c>
      <c r="D28" t="s">
        <v>114</v>
      </c>
      <c r="E28">
        <v>-1</v>
      </c>
      <c r="F28">
        <v>16.82</v>
      </c>
      <c r="G28">
        <v>16.53</v>
      </c>
      <c r="H28">
        <v>16.82</v>
      </c>
      <c r="I28">
        <v>16.649999999999999</v>
      </c>
      <c r="J28" s="120">
        <v>7.733796296296295E-4</v>
      </c>
    </row>
    <row r="29" spans="1:10">
      <c r="A29">
        <v>41</v>
      </c>
      <c r="C29" t="s">
        <v>153</v>
      </c>
      <c r="D29" t="s">
        <v>122</v>
      </c>
      <c r="E29">
        <v>-3</v>
      </c>
      <c r="F29">
        <v>16.91</v>
      </c>
      <c r="G29">
        <v>16.53</v>
      </c>
      <c r="H29">
        <v>17.12</v>
      </c>
      <c r="I29">
        <v>17.28</v>
      </c>
      <c r="J29" s="120">
        <v>7.851851851851852E-4</v>
      </c>
    </row>
    <row r="30" spans="1:10">
      <c r="A30">
        <v>44</v>
      </c>
      <c r="C30" t="s">
        <v>156</v>
      </c>
      <c r="D30" t="s">
        <v>122</v>
      </c>
      <c r="E30">
        <v>-4</v>
      </c>
      <c r="F30">
        <v>16.87</v>
      </c>
      <c r="G30">
        <v>16.82</v>
      </c>
      <c r="H30">
        <v>18.07</v>
      </c>
      <c r="I30">
        <v>17.23</v>
      </c>
      <c r="J30" s="120">
        <v>7.9849537037037031E-4</v>
      </c>
    </row>
    <row r="31" spans="1:10">
      <c r="A31">
        <v>43</v>
      </c>
      <c r="C31" t="s">
        <v>155</v>
      </c>
      <c r="D31" t="s">
        <v>122</v>
      </c>
      <c r="E31">
        <v>-5</v>
      </c>
      <c r="F31">
        <v>17.98</v>
      </c>
      <c r="G31">
        <v>18.5</v>
      </c>
      <c r="H31">
        <v>18.09</v>
      </c>
      <c r="I31">
        <v>18.489999999999998</v>
      </c>
      <c r="J31" s="120">
        <v>8.4560185185185183E-4</v>
      </c>
    </row>
    <row r="32" spans="1:10">
      <c r="A32">
        <v>40</v>
      </c>
      <c r="C32" t="s">
        <v>152</v>
      </c>
      <c r="D32" t="s">
        <v>122</v>
      </c>
      <c r="E32">
        <v>-6</v>
      </c>
      <c r="F32">
        <v>17.920000000000002</v>
      </c>
      <c r="G32">
        <v>17.25</v>
      </c>
      <c r="H32">
        <v>20.079999999999998</v>
      </c>
      <c r="I32">
        <v>19.96</v>
      </c>
      <c r="J32" s="120">
        <v>8.7048611111111105E-4</v>
      </c>
    </row>
    <row r="33" spans="1:10">
      <c r="A33">
        <v>31</v>
      </c>
      <c r="C33" t="s">
        <v>143</v>
      </c>
      <c r="D33" t="s">
        <v>107</v>
      </c>
      <c r="E33">
        <v>-1</v>
      </c>
      <c r="F33">
        <v>19.2</v>
      </c>
      <c r="G33">
        <v>18.78</v>
      </c>
      <c r="H33">
        <v>18.559999999999999</v>
      </c>
      <c r="I33">
        <v>19.309999999999999</v>
      </c>
      <c r="J33" s="120">
        <v>8.7789351851851841E-4</v>
      </c>
    </row>
    <row r="34" spans="1:10">
      <c r="A34">
        <v>39</v>
      </c>
      <c r="C34" t="s">
        <v>151</v>
      </c>
      <c r="D34" t="s">
        <v>114</v>
      </c>
      <c r="E34">
        <v>-2</v>
      </c>
      <c r="F34">
        <v>19.079999999999998</v>
      </c>
      <c r="G34">
        <v>19.600000000000001</v>
      </c>
      <c r="H34">
        <v>20.5</v>
      </c>
      <c r="I34">
        <v>20.83</v>
      </c>
      <c r="J34" s="120">
        <v>9.2604166666666659E-4</v>
      </c>
    </row>
    <row r="35" spans="1:10">
      <c r="A35">
        <v>36</v>
      </c>
      <c r="C35" t="s">
        <v>148</v>
      </c>
      <c r="D35" t="s">
        <v>114</v>
      </c>
      <c r="E35">
        <v>-3</v>
      </c>
      <c r="F35">
        <v>21.14</v>
      </c>
      <c r="G35">
        <v>20.75</v>
      </c>
      <c r="H35">
        <v>20.02</v>
      </c>
      <c r="I35">
        <v>19.52</v>
      </c>
      <c r="J35" s="120">
        <v>9.424768518518519E-4</v>
      </c>
    </row>
    <row r="36" spans="1:10">
      <c r="A36">
        <v>27</v>
      </c>
      <c r="C36" t="s">
        <v>139</v>
      </c>
      <c r="D36" t="s">
        <v>107</v>
      </c>
      <c r="E36">
        <v>-2</v>
      </c>
      <c r="F36">
        <v>21.07</v>
      </c>
      <c r="G36">
        <v>21.12</v>
      </c>
      <c r="H36">
        <v>21.26</v>
      </c>
      <c r="I36">
        <v>21.14</v>
      </c>
      <c r="J36" s="120">
        <v>9.7905092592592597E-4</v>
      </c>
    </row>
    <row r="37" spans="1:10">
      <c r="A37">
        <v>45</v>
      </c>
      <c r="C37" t="s">
        <v>157</v>
      </c>
      <c r="D37" t="s">
        <v>122</v>
      </c>
      <c r="E37">
        <v>-7</v>
      </c>
      <c r="F37">
        <v>20.97</v>
      </c>
      <c r="G37">
        <v>21.9</v>
      </c>
      <c r="H37">
        <v>21.16</v>
      </c>
      <c r="I37">
        <v>20.82</v>
      </c>
      <c r="J37" s="120">
        <v>9.8206018518518499E-4</v>
      </c>
    </row>
    <row r="38" spans="1:10">
      <c r="A38">
        <v>33</v>
      </c>
      <c r="C38" t="s">
        <v>145</v>
      </c>
      <c r="D38" t="s">
        <v>107</v>
      </c>
      <c r="E38">
        <v>-3</v>
      </c>
      <c r="F38">
        <v>21.51</v>
      </c>
      <c r="G38">
        <v>20.329999999999998</v>
      </c>
      <c r="H38">
        <v>21.73</v>
      </c>
      <c r="I38">
        <v>22.16</v>
      </c>
      <c r="J38" s="120">
        <v>9.9224537037037055E-4</v>
      </c>
    </row>
    <row r="39" spans="1:10">
      <c r="A39">
        <v>37</v>
      </c>
      <c r="C39" t="s">
        <v>149</v>
      </c>
      <c r="D39" t="s">
        <v>114</v>
      </c>
      <c r="E39">
        <v>-4</v>
      </c>
      <c r="F39">
        <v>22.93</v>
      </c>
      <c r="G39">
        <v>21.92</v>
      </c>
      <c r="H39">
        <v>21.03</v>
      </c>
      <c r="I39">
        <v>20.25</v>
      </c>
      <c r="J39" s="120">
        <v>9.9687499999999993E-4</v>
      </c>
    </row>
    <row r="40" spans="1:10">
      <c r="A40">
        <v>21</v>
      </c>
      <c r="C40" t="s">
        <v>133</v>
      </c>
      <c r="D40" t="s">
        <v>107</v>
      </c>
      <c r="E40">
        <v>-4</v>
      </c>
      <c r="F40">
        <v>23.41</v>
      </c>
      <c r="G40">
        <v>23.01</v>
      </c>
      <c r="H40">
        <v>21.98</v>
      </c>
      <c r="I40">
        <v>21.37</v>
      </c>
      <c r="J40" s="120">
        <v>1.0390046296296295E-3</v>
      </c>
    </row>
    <row r="41" spans="1:10">
      <c r="A41">
        <v>38</v>
      </c>
      <c r="C41" t="s">
        <v>150</v>
      </c>
      <c r="D41" t="s">
        <v>114</v>
      </c>
      <c r="E41">
        <v>-5</v>
      </c>
      <c r="F41">
        <v>23.05</v>
      </c>
      <c r="G41">
        <v>22.85</v>
      </c>
      <c r="H41">
        <v>23.03</v>
      </c>
      <c r="I41">
        <v>21.64</v>
      </c>
      <c r="J41" s="120">
        <v>1.0482638888888889E-3</v>
      </c>
    </row>
    <row r="42" spans="1:10">
      <c r="A42">
        <v>26</v>
      </c>
      <c r="C42" t="s">
        <v>138</v>
      </c>
      <c r="D42" t="s">
        <v>107</v>
      </c>
      <c r="E42">
        <v>-5</v>
      </c>
      <c r="F42">
        <v>23.08</v>
      </c>
      <c r="G42">
        <v>24</v>
      </c>
      <c r="H42">
        <v>21.9</v>
      </c>
      <c r="I42">
        <v>21.89</v>
      </c>
      <c r="J42" s="120">
        <v>1.0517361111111111E-3</v>
      </c>
    </row>
    <row r="43" spans="1:10">
      <c r="A43">
        <v>23</v>
      </c>
      <c r="C43" t="s">
        <v>135</v>
      </c>
      <c r="D43" t="s">
        <v>107</v>
      </c>
      <c r="E43">
        <v>-6</v>
      </c>
      <c r="F43">
        <v>23.82</v>
      </c>
      <c r="G43">
        <v>23.06</v>
      </c>
      <c r="H43">
        <v>23.34</v>
      </c>
      <c r="I43">
        <v>22.03</v>
      </c>
      <c r="J43" s="120">
        <v>1.0677083333333335E-3</v>
      </c>
    </row>
    <row r="44" spans="1:10">
      <c r="A44">
        <v>22</v>
      </c>
      <c r="C44" t="s">
        <v>134</v>
      </c>
      <c r="D44" t="s">
        <v>107</v>
      </c>
      <c r="E44">
        <v>-7</v>
      </c>
      <c r="F44">
        <v>23.8</v>
      </c>
      <c r="G44">
        <v>24.39</v>
      </c>
      <c r="H44">
        <v>22.94</v>
      </c>
      <c r="I44">
        <v>22.17</v>
      </c>
      <c r="J44" s="120">
        <v>1.0798611111111111E-3</v>
      </c>
    </row>
    <row r="45" spans="1:10">
      <c r="A45">
        <v>24</v>
      </c>
      <c r="C45" t="s">
        <v>136</v>
      </c>
      <c r="D45" t="s">
        <v>107</v>
      </c>
      <c r="E45">
        <v>-8</v>
      </c>
      <c r="F45">
        <v>24.29</v>
      </c>
      <c r="G45">
        <v>24.46</v>
      </c>
      <c r="H45">
        <v>24.32</v>
      </c>
      <c r="I45">
        <v>23.58</v>
      </c>
      <c r="J45" s="120">
        <v>1.1186342592592593E-3</v>
      </c>
    </row>
    <row r="46" spans="1:10">
      <c r="A46">
        <v>35</v>
      </c>
      <c r="C46" t="s">
        <v>147</v>
      </c>
      <c r="D46" t="s">
        <v>114</v>
      </c>
      <c r="E46">
        <v>-6</v>
      </c>
      <c r="F46">
        <v>25.24</v>
      </c>
      <c r="G46">
        <v>25.34</v>
      </c>
      <c r="H46">
        <v>23.01</v>
      </c>
      <c r="I46">
        <v>23.14</v>
      </c>
      <c r="J46" s="120">
        <v>1.119560185185185E-3</v>
      </c>
    </row>
    <row r="47" spans="1:10">
      <c r="A47">
        <v>48</v>
      </c>
      <c r="C47" t="s">
        <v>520</v>
      </c>
      <c r="D47" t="s">
        <v>107</v>
      </c>
      <c r="E47">
        <v>-9</v>
      </c>
      <c r="F47">
        <v>23.51</v>
      </c>
      <c r="G47">
        <v>24.04</v>
      </c>
      <c r="H47">
        <v>25.37</v>
      </c>
      <c r="I47">
        <v>24</v>
      </c>
      <c r="J47" s="120">
        <v>1.1217592592592594E-3</v>
      </c>
    </row>
    <row r="48" spans="1:10">
      <c r="A48">
        <v>29</v>
      </c>
      <c r="C48" t="s">
        <v>141</v>
      </c>
      <c r="D48" t="s">
        <v>107</v>
      </c>
      <c r="E48">
        <v>-10</v>
      </c>
      <c r="F48">
        <v>25.93</v>
      </c>
      <c r="G48">
        <v>25.09</v>
      </c>
      <c r="H48">
        <v>24.92</v>
      </c>
      <c r="I48">
        <v>24.92</v>
      </c>
      <c r="J48" s="120">
        <v>1.1673611111111112E-3</v>
      </c>
    </row>
    <row r="49" spans="1:10">
      <c r="A49">
        <v>42</v>
      </c>
      <c r="C49" t="s">
        <v>154</v>
      </c>
      <c r="D49" t="s">
        <v>122</v>
      </c>
      <c r="E49">
        <v>-8</v>
      </c>
      <c r="F49">
        <v>26.53</v>
      </c>
      <c r="G49">
        <v>25.69</v>
      </c>
      <c r="H49">
        <v>24.75</v>
      </c>
      <c r="I49">
        <v>24.07</v>
      </c>
      <c r="J49" s="120">
        <v>1.1694444444444445E-3</v>
      </c>
    </row>
    <row r="50" spans="1:10">
      <c r="A50">
        <v>17</v>
      </c>
      <c r="C50" t="s">
        <v>128</v>
      </c>
      <c r="D50" t="s">
        <v>104</v>
      </c>
      <c r="E50">
        <v>-1</v>
      </c>
      <c r="F50">
        <v>24</v>
      </c>
      <c r="G50">
        <v>23.67</v>
      </c>
      <c r="H50">
        <v>29.03</v>
      </c>
      <c r="I50">
        <v>26.05</v>
      </c>
      <c r="J50" s="120">
        <v>1.1892361111111112E-3</v>
      </c>
    </row>
    <row r="51" spans="1:10">
      <c r="A51">
        <v>34</v>
      </c>
      <c r="C51" t="s">
        <v>146</v>
      </c>
      <c r="D51" t="s">
        <v>114</v>
      </c>
      <c r="E51">
        <v>-7</v>
      </c>
      <c r="F51">
        <v>27.61</v>
      </c>
      <c r="G51">
        <v>26.16</v>
      </c>
      <c r="H51">
        <v>27.01</v>
      </c>
      <c r="I51">
        <v>25.97</v>
      </c>
      <c r="J51" s="120">
        <v>1.2355324074074076E-3</v>
      </c>
    </row>
    <row r="52" spans="1:10">
      <c r="A52">
        <v>20</v>
      </c>
      <c r="C52" t="s">
        <v>132</v>
      </c>
      <c r="D52" t="s">
        <v>107</v>
      </c>
      <c r="E52">
        <v>-11</v>
      </c>
      <c r="F52">
        <v>26.67</v>
      </c>
      <c r="G52">
        <v>27.56</v>
      </c>
      <c r="H52">
        <v>26.79</v>
      </c>
      <c r="I52">
        <v>28.06</v>
      </c>
      <c r="J52" s="120">
        <v>1.2625E-3</v>
      </c>
    </row>
    <row r="53" spans="1:10">
      <c r="A53">
        <v>28</v>
      </c>
      <c r="C53" t="s">
        <v>140</v>
      </c>
      <c r="D53" t="s">
        <v>107</v>
      </c>
      <c r="E53">
        <v>-12</v>
      </c>
      <c r="F53">
        <v>29.25</v>
      </c>
      <c r="G53">
        <v>27.69</v>
      </c>
      <c r="H53">
        <v>27.2</v>
      </c>
      <c r="I53">
        <v>27.83</v>
      </c>
      <c r="J53" s="120">
        <v>1.2959490740740739E-3</v>
      </c>
    </row>
    <row r="54" spans="1:10">
      <c r="A54">
        <v>30</v>
      </c>
      <c r="C54" t="s">
        <v>142</v>
      </c>
      <c r="D54" t="s">
        <v>107</v>
      </c>
      <c r="E54">
        <v>-13</v>
      </c>
      <c r="F54">
        <v>27.71</v>
      </c>
      <c r="G54">
        <v>31.74</v>
      </c>
      <c r="H54">
        <v>28.46</v>
      </c>
      <c r="I54">
        <v>25.82</v>
      </c>
      <c r="J54" s="120">
        <v>1.3163194444444444E-3</v>
      </c>
    </row>
    <row r="55" spans="1:10">
      <c r="A55">
        <v>25</v>
      </c>
      <c r="C55" t="s">
        <v>137</v>
      </c>
      <c r="D55" t="s">
        <v>107</v>
      </c>
      <c r="E55">
        <v>-14</v>
      </c>
      <c r="F55">
        <v>29.59</v>
      </c>
      <c r="G55">
        <v>30.58</v>
      </c>
      <c r="H55">
        <v>27.9</v>
      </c>
      <c r="I55">
        <v>27.54</v>
      </c>
      <c r="J55" s="120">
        <v>1.3380787037037035E-3</v>
      </c>
    </row>
    <row r="56" spans="1:10">
      <c r="A56">
        <v>18</v>
      </c>
      <c r="C56" t="s">
        <v>129</v>
      </c>
      <c r="D56" t="s">
        <v>104</v>
      </c>
      <c r="E56">
        <v>-2</v>
      </c>
      <c r="F56">
        <v>38.32</v>
      </c>
      <c r="G56">
        <v>32.979999999999997</v>
      </c>
      <c r="H56">
        <v>30.35</v>
      </c>
      <c r="I56">
        <v>28.21</v>
      </c>
      <c r="J56" s="120">
        <v>1.5030092592592593E-3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selection activeCell="D9" sqref="D9"/>
    </sheetView>
  </sheetViews>
  <sheetFormatPr defaultRowHeight="13.2"/>
  <cols>
    <col min="4" max="4" width="16.44140625" customWidth="1"/>
  </cols>
  <sheetData>
    <row r="1" spans="1:14">
      <c r="A1" t="s">
        <v>495</v>
      </c>
    </row>
    <row r="2" spans="1:14">
      <c r="A2" t="s">
        <v>521</v>
      </c>
    </row>
    <row r="3" spans="1:14">
      <c r="A3" t="s">
        <v>497</v>
      </c>
    </row>
    <row r="5" spans="1:14">
      <c r="A5" t="s">
        <v>1</v>
      </c>
      <c r="B5" t="s">
        <v>2</v>
      </c>
      <c r="C5" t="s">
        <v>498</v>
      </c>
      <c r="D5" t="s">
        <v>101</v>
      </c>
      <c r="E5" t="s">
        <v>6</v>
      </c>
      <c r="F5" t="s">
        <v>102</v>
      </c>
      <c r="G5" t="s">
        <v>500</v>
      </c>
      <c r="H5" t="s">
        <v>501</v>
      </c>
      <c r="I5" t="s">
        <v>522</v>
      </c>
      <c r="J5" t="s">
        <v>523</v>
      </c>
      <c r="K5" t="s">
        <v>25</v>
      </c>
    </row>
    <row r="6" spans="1:14">
      <c r="A6">
        <v>1</v>
      </c>
      <c r="B6">
        <v>186</v>
      </c>
      <c r="D6" s="121" t="s">
        <v>488</v>
      </c>
      <c r="E6" s="121" t="s">
        <v>219</v>
      </c>
      <c r="F6" s="121" t="s">
        <v>105</v>
      </c>
      <c r="G6" s="121">
        <v>13.59</v>
      </c>
      <c r="H6" s="121">
        <v>13.3</v>
      </c>
      <c r="I6" s="121">
        <v>13.88</v>
      </c>
      <c r="J6" s="121">
        <v>13.69</v>
      </c>
      <c r="K6" s="121">
        <v>54.46</v>
      </c>
      <c r="M6">
        <v>1000</v>
      </c>
      <c r="N6" s="121">
        <v>810</v>
      </c>
    </row>
    <row r="7" spans="1:14">
      <c r="A7">
        <v>2</v>
      </c>
      <c r="B7">
        <v>159</v>
      </c>
      <c r="D7" s="121" t="s">
        <v>202</v>
      </c>
      <c r="E7" s="121" t="s">
        <v>24</v>
      </c>
      <c r="F7" s="121" t="s">
        <v>113</v>
      </c>
      <c r="G7" s="121">
        <v>14.17</v>
      </c>
      <c r="H7" s="121">
        <v>14.14</v>
      </c>
      <c r="I7" s="121">
        <v>14.61</v>
      </c>
      <c r="J7" s="121">
        <v>14.64</v>
      </c>
      <c r="K7" s="121">
        <v>57.56</v>
      </c>
      <c r="M7">
        <v>900</v>
      </c>
    </row>
    <row r="8" spans="1:14">
      <c r="A8">
        <v>3</v>
      </c>
      <c r="B8">
        <v>164</v>
      </c>
      <c r="D8" s="121" t="s">
        <v>208</v>
      </c>
      <c r="E8" s="121" t="s">
        <v>176</v>
      </c>
      <c r="F8" s="121" t="s">
        <v>209</v>
      </c>
      <c r="G8" s="121">
        <v>14.65</v>
      </c>
      <c r="H8" s="121">
        <v>14.71</v>
      </c>
      <c r="I8" s="121">
        <v>14.83</v>
      </c>
      <c r="J8" s="121">
        <v>14.56</v>
      </c>
      <c r="K8" s="121">
        <v>58.75</v>
      </c>
      <c r="M8">
        <v>810</v>
      </c>
    </row>
    <row r="9" spans="1:14">
      <c r="A9">
        <v>4</v>
      </c>
      <c r="B9">
        <v>172</v>
      </c>
      <c r="D9" t="s">
        <v>218</v>
      </c>
      <c r="E9" t="s">
        <v>219</v>
      </c>
      <c r="F9" t="s">
        <v>117</v>
      </c>
      <c r="G9">
        <v>14.87</v>
      </c>
      <c r="H9">
        <v>14.57</v>
      </c>
      <c r="I9">
        <v>14.83</v>
      </c>
      <c r="J9">
        <v>14.56</v>
      </c>
      <c r="K9">
        <v>58.83</v>
      </c>
      <c r="M9">
        <v>729</v>
      </c>
    </row>
    <row r="10" spans="1:14">
      <c r="A10">
        <v>5</v>
      </c>
      <c r="B10">
        <v>185</v>
      </c>
      <c r="D10" t="s">
        <v>487</v>
      </c>
      <c r="E10" t="s">
        <v>219</v>
      </c>
      <c r="F10" t="s">
        <v>105</v>
      </c>
      <c r="G10">
        <v>14.62</v>
      </c>
      <c r="H10">
        <v>14.15</v>
      </c>
      <c r="I10">
        <v>15.36</v>
      </c>
      <c r="J10">
        <v>14.86</v>
      </c>
      <c r="K10">
        <v>58.99</v>
      </c>
      <c r="M10">
        <v>656</v>
      </c>
    </row>
    <row r="11" spans="1:14">
      <c r="A11">
        <v>6</v>
      </c>
      <c r="B11">
        <v>160</v>
      </c>
      <c r="D11" t="s">
        <v>203</v>
      </c>
      <c r="E11" t="s">
        <v>24</v>
      </c>
      <c r="F11" t="s">
        <v>204</v>
      </c>
      <c r="G11">
        <v>14.69</v>
      </c>
      <c r="H11">
        <v>14.45</v>
      </c>
      <c r="I11">
        <v>15.28</v>
      </c>
      <c r="J11">
        <v>14.72</v>
      </c>
      <c r="K11">
        <v>59.14</v>
      </c>
      <c r="M11">
        <v>590</v>
      </c>
      <c r="N11">
        <v>900</v>
      </c>
    </row>
    <row r="12" spans="1:14">
      <c r="A12">
        <v>7</v>
      </c>
      <c r="B12">
        <v>168</v>
      </c>
      <c r="D12" t="s">
        <v>214</v>
      </c>
      <c r="E12" t="s">
        <v>176</v>
      </c>
      <c r="F12" t="s">
        <v>113</v>
      </c>
      <c r="G12">
        <v>15.34</v>
      </c>
      <c r="H12">
        <v>14.79</v>
      </c>
      <c r="I12">
        <v>15.34</v>
      </c>
      <c r="J12">
        <v>15.04</v>
      </c>
      <c r="K12" s="120">
        <v>7.003472222222221E-4</v>
      </c>
      <c r="M12">
        <v>531</v>
      </c>
    </row>
    <row r="13" spans="1:14">
      <c r="A13">
        <v>8</v>
      </c>
      <c r="B13">
        <v>47</v>
      </c>
      <c r="D13" t="s">
        <v>159</v>
      </c>
      <c r="E13" t="s">
        <v>122</v>
      </c>
      <c r="G13">
        <v>14.99</v>
      </c>
      <c r="H13">
        <v>14.65</v>
      </c>
      <c r="I13">
        <v>15.73</v>
      </c>
      <c r="J13">
        <v>15.5</v>
      </c>
      <c r="K13" s="120">
        <v>7.0451388888888896E-4</v>
      </c>
    </row>
    <row r="14" spans="1:14">
      <c r="A14">
        <v>9</v>
      </c>
      <c r="B14">
        <v>158</v>
      </c>
      <c r="D14" t="s">
        <v>200</v>
      </c>
      <c r="E14" t="s">
        <v>24</v>
      </c>
      <c r="F14" t="s">
        <v>201</v>
      </c>
      <c r="G14">
        <v>15.9</v>
      </c>
      <c r="H14">
        <v>15.58</v>
      </c>
      <c r="I14">
        <v>15.19</v>
      </c>
      <c r="J14">
        <v>15.04</v>
      </c>
      <c r="K14" s="120">
        <v>7.1423611111111113E-4</v>
      </c>
    </row>
    <row r="15" spans="1:14">
      <c r="A15">
        <v>10</v>
      </c>
      <c r="B15">
        <v>180</v>
      </c>
      <c r="D15" t="s">
        <v>227</v>
      </c>
      <c r="E15" t="s">
        <v>187</v>
      </c>
      <c r="F15" t="s">
        <v>117</v>
      </c>
      <c r="G15">
        <v>15.57</v>
      </c>
      <c r="H15">
        <v>15.38</v>
      </c>
      <c r="I15">
        <v>15.58</v>
      </c>
      <c r="J15">
        <v>15.21</v>
      </c>
      <c r="K15" s="120">
        <v>7.1458333333333324E-4</v>
      </c>
    </row>
    <row r="16" spans="1:14">
      <c r="A16">
        <v>11</v>
      </c>
      <c r="B16">
        <v>154</v>
      </c>
      <c r="D16" t="s">
        <v>196</v>
      </c>
      <c r="E16" t="s">
        <v>23</v>
      </c>
      <c r="F16" t="s">
        <v>124</v>
      </c>
      <c r="G16">
        <v>15.56</v>
      </c>
      <c r="H16">
        <v>15.37</v>
      </c>
      <c r="I16">
        <v>15.58</v>
      </c>
      <c r="J16">
        <v>15.5</v>
      </c>
      <c r="K16" s="120">
        <v>7.1770833333333333E-4</v>
      </c>
    </row>
    <row r="17" spans="1:11">
      <c r="A17">
        <v>12</v>
      </c>
      <c r="B17">
        <v>165</v>
      </c>
      <c r="D17" t="s">
        <v>210</v>
      </c>
      <c r="E17" t="s">
        <v>176</v>
      </c>
      <c r="F17" t="s">
        <v>105</v>
      </c>
      <c r="G17">
        <v>15.39</v>
      </c>
      <c r="H17">
        <v>15.44</v>
      </c>
      <c r="I17">
        <v>15.84</v>
      </c>
      <c r="J17">
        <v>15.69</v>
      </c>
      <c r="K17" s="120">
        <v>7.2175925925925934E-4</v>
      </c>
    </row>
    <row r="18" spans="1:11">
      <c r="A18">
        <v>13</v>
      </c>
      <c r="B18">
        <v>166</v>
      </c>
      <c r="D18" t="s">
        <v>211</v>
      </c>
      <c r="E18" t="s">
        <v>176</v>
      </c>
      <c r="F18" t="s">
        <v>212</v>
      </c>
      <c r="G18">
        <v>15.4</v>
      </c>
      <c r="H18">
        <v>15.35</v>
      </c>
      <c r="I18">
        <v>15.82</v>
      </c>
      <c r="J18">
        <v>15.99</v>
      </c>
      <c r="K18" s="120">
        <v>7.2407407407407403E-4</v>
      </c>
    </row>
    <row r="19" spans="1:11">
      <c r="A19">
        <v>14</v>
      </c>
      <c r="B19">
        <v>46</v>
      </c>
      <c r="D19" t="s">
        <v>158</v>
      </c>
      <c r="E19" t="s">
        <v>122</v>
      </c>
      <c r="G19">
        <v>15.32</v>
      </c>
      <c r="H19">
        <v>14.86</v>
      </c>
      <c r="I19">
        <v>16.45</v>
      </c>
      <c r="J19">
        <v>16.39</v>
      </c>
      <c r="K19" s="120">
        <v>7.2939814814814818E-4</v>
      </c>
    </row>
    <row r="20" spans="1:11">
      <c r="A20">
        <v>15</v>
      </c>
      <c r="B20">
        <v>150</v>
      </c>
      <c r="D20" t="s">
        <v>192</v>
      </c>
      <c r="E20" t="s">
        <v>23</v>
      </c>
      <c r="F20" t="s">
        <v>120</v>
      </c>
      <c r="G20">
        <v>16.190000000000001</v>
      </c>
      <c r="H20">
        <v>16.62</v>
      </c>
      <c r="I20">
        <v>15.47</v>
      </c>
      <c r="J20">
        <v>15.93</v>
      </c>
      <c r="K20" s="120">
        <v>7.4317129629629635E-4</v>
      </c>
    </row>
    <row r="21" spans="1:11">
      <c r="A21">
        <v>16</v>
      </c>
      <c r="B21">
        <v>151</v>
      </c>
      <c r="D21" t="s">
        <v>193</v>
      </c>
      <c r="E21" t="s">
        <v>23</v>
      </c>
      <c r="F21" t="s">
        <v>105</v>
      </c>
      <c r="G21">
        <v>16.690000000000001</v>
      </c>
      <c r="H21">
        <v>17.13</v>
      </c>
      <c r="I21">
        <v>16.41</v>
      </c>
      <c r="J21">
        <v>16.39</v>
      </c>
      <c r="K21" s="120">
        <v>7.7106481481481481E-4</v>
      </c>
    </row>
    <row r="22" spans="1:11">
      <c r="A22">
        <v>17</v>
      </c>
      <c r="B22">
        <v>51</v>
      </c>
      <c r="D22" t="s">
        <v>163</v>
      </c>
      <c r="E22" t="s">
        <v>114</v>
      </c>
      <c r="G22">
        <v>16.82</v>
      </c>
      <c r="H22">
        <v>16.53</v>
      </c>
      <c r="I22">
        <v>16.82</v>
      </c>
      <c r="J22">
        <v>16.649999999999999</v>
      </c>
      <c r="K22" s="120">
        <v>7.733796296296295E-4</v>
      </c>
    </row>
    <row r="23" spans="1:11">
      <c r="A23">
        <v>18</v>
      </c>
      <c r="B23">
        <v>167</v>
      </c>
      <c r="D23" t="s">
        <v>213</v>
      </c>
      <c r="E23" t="s">
        <v>176</v>
      </c>
      <c r="F23" t="s">
        <v>117</v>
      </c>
      <c r="G23">
        <v>16.53</v>
      </c>
      <c r="H23">
        <v>16.48</v>
      </c>
      <c r="I23">
        <v>17.43</v>
      </c>
      <c r="J23">
        <v>17.170000000000002</v>
      </c>
      <c r="K23" s="120">
        <v>7.8252314814814818E-4</v>
      </c>
    </row>
    <row r="24" spans="1:11">
      <c r="A24">
        <v>19</v>
      </c>
      <c r="B24">
        <v>41</v>
      </c>
      <c r="D24" t="s">
        <v>153</v>
      </c>
      <c r="E24" t="s">
        <v>122</v>
      </c>
      <c r="G24">
        <v>16.91</v>
      </c>
      <c r="H24">
        <v>16.53</v>
      </c>
      <c r="I24">
        <v>17.12</v>
      </c>
      <c r="J24">
        <v>17.28</v>
      </c>
      <c r="K24" s="120">
        <v>7.851851851851852E-4</v>
      </c>
    </row>
    <row r="25" spans="1:11">
      <c r="A25">
        <v>20</v>
      </c>
      <c r="B25">
        <v>44</v>
      </c>
      <c r="D25" t="s">
        <v>156</v>
      </c>
      <c r="E25" t="s">
        <v>122</v>
      </c>
      <c r="G25">
        <v>16.87</v>
      </c>
      <c r="H25">
        <v>16.82</v>
      </c>
      <c r="I25">
        <v>18.07</v>
      </c>
      <c r="J25">
        <v>17.23</v>
      </c>
      <c r="K25" s="120">
        <v>7.9849537037037031E-4</v>
      </c>
    </row>
    <row r="26" spans="1:11">
      <c r="A26">
        <v>21</v>
      </c>
      <c r="B26">
        <v>175</v>
      </c>
      <c r="D26" t="s">
        <v>222</v>
      </c>
      <c r="E26" t="s">
        <v>187</v>
      </c>
      <c r="F26" t="s">
        <v>117</v>
      </c>
      <c r="G26">
        <v>18.489999999999998</v>
      </c>
      <c r="H26">
        <v>18.66</v>
      </c>
      <c r="I26">
        <v>17.440000000000001</v>
      </c>
      <c r="J26">
        <v>17.47</v>
      </c>
      <c r="K26" s="120">
        <v>8.3402777777777783E-4</v>
      </c>
    </row>
    <row r="27" spans="1:11">
      <c r="A27">
        <v>22</v>
      </c>
      <c r="B27">
        <v>162</v>
      </c>
      <c r="D27" t="s">
        <v>206</v>
      </c>
      <c r="E27" t="s">
        <v>176</v>
      </c>
      <c r="F27" t="s">
        <v>117</v>
      </c>
      <c r="G27">
        <v>19.170000000000002</v>
      </c>
      <c r="H27">
        <v>19.07</v>
      </c>
      <c r="I27">
        <v>17.54</v>
      </c>
      <c r="J27">
        <v>17.170000000000002</v>
      </c>
      <c r="K27" s="120">
        <v>8.443287037037038E-4</v>
      </c>
    </row>
    <row r="28" spans="1:11">
      <c r="A28">
        <v>23</v>
      </c>
      <c r="B28">
        <v>43</v>
      </c>
      <c r="D28" t="s">
        <v>155</v>
      </c>
      <c r="E28" t="s">
        <v>122</v>
      </c>
      <c r="G28">
        <v>17.98</v>
      </c>
      <c r="H28">
        <v>18.5</v>
      </c>
      <c r="I28">
        <v>18.09</v>
      </c>
      <c r="J28">
        <v>18.489999999999998</v>
      </c>
      <c r="K28" s="120">
        <v>8.4560185185185183E-4</v>
      </c>
    </row>
    <row r="29" spans="1:11">
      <c r="A29">
        <v>24</v>
      </c>
      <c r="B29">
        <v>174</v>
      </c>
      <c r="D29" t="s">
        <v>221</v>
      </c>
      <c r="E29" t="s">
        <v>187</v>
      </c>
      <c r="F29" t="s">
        <v>105</v>
      </c>
      <c r="G29">
        <v>19.38</v>
      </c>
      <c r="H29">
        <v>19.14</v>
      </c>
      <c r="I29">
        <v>18.309999999999999</v>
      </c>
      <c r="J29">
        <v>18.22</v>
      </c>
      <c r="K29" s="120">
        <v>8.6863425925925942E-4</v>
      </c>
    </row>
    <row r="30" spans="1:11">
      <c r="A30">
        <v>25</v>
      </c>
      <c r="B30">
        <v>40</v>
      </c>
      <c r="D30" t="s">
        <v>152</v>
      </c>
      <c r="E30" t="s">
        <v>122</v>
      </c>
      <c r="G30">
        <v>17.920000000000002</v>
      </c>
      <c r="H30">
        <v>17.25</v>
      </c>
      <c r="I30">
        <v>20.079999999999998</v>
      </c>
      <c r="J30">
        <v>19.96</v>
      </c>
      <c r="K30" s="120">
        <v>8.7048611111111105E-4</v>
      </c>
    </row>
    <row r="31" spans="1:11">
      <c r="A31">
        <v>26</v>
      </c>
      <c r="B31">
        <v>31</v>
      </c>
      <c r="D31" t="s">
        <v>143</v>
      </c>
      <c r="E31" t="s">
        <v>107</v>
      </c>
      <c r="G31">
        <v>19.2</v>
      </c>
      <c r="H31">
        <v>18.78</v>
      </c>
      <c r="I31">
        <v>18.559999999999999</v>
      </c>
      <c r="J31">
        <v>19.309999999999999</v>
      </c>
      <c r="K31" s="120">
        <v>8.7789351851851841E-4</v>
      </c>
    </row>
    <row r="32" spans="1:11">
      <c r="A32">
        <v>27</v>
      </c>
      <c r="B32">
        <v>155</v>
      </c>
      <c r="D32" t="s">
        <v>197</v>
      </c>
      <c r="E32" t="s">
        <v>23</v>
      </c>
      <c r="F32" t="s">
        <v>109</v>
      </c>
      <c r="G32">
        <v>19.5</v>
      </c>
      <c r="H32">
        <v>19.420000000000002</v>
      </c>
      <c r="I32">
        <v>18.52</v>
      </c>
      <c r="J32">
        <v>18.45</v>
      </c>
      <c r="K32" s="120">
        <v>8.7835648148148137E-4</v>
      </c>
    </row>
    <row r="33" spans="1:11">
      <c r="A33">
        <v>28</v>
      </c>
      <c r="B33">
        <v>176</v>
      </c>
      <c r="D33" t="s">
        <v>223</v>
      </c>
      <c r="E33" t="s">
        <v>187</v>
      </c>
      <c r="F33" t="s">
        <v>105</v>
      </c>
      <c r="G33">
        <v>20.64</v>
      </c>
      <c r="H33">
        <v>19.96</v>
      </c>
      <c r="I33">
        <v>18.57</v>
      </c>
      <c r="J33">
        <v>18.63</v>
      </c>
      <c r="K33" s="120">
        <v>9.0046296296296304E-4</v>
      </c>
    </row>
    <row r="34" spans="1:11">
      <c r="A34">
        <v>29</v>
      </c>
      <c r="B34">
        <v>157</v>
      </c>
      <c r="D34" t="s">
        <v>199</v>
      </c>
      <c r="E34" t="s">
        <v>23</v>
      </c>
      <c r="F34" t="s">
        <v>117</v>
      </c>
      <c r="G34">
        <v>19.25</v>
      </c>
      <c r="H34">
        <v>20.41</v>
      </c>
      <c r="I34">
        <v>18.829999999999998</v>
      </c>
      <c r="J34">
        <v>20.51</v>
      </c>
      <c r="K34" s="120">
        <v>9.1435185185185185E-4</v>
      </c>
    </row>
    <row r="35" spans="1:11">
      <c r="A35">
        <v>30</v>
      </c>
      <c r="B35">
        <v>156</v>
      </c>
      <c r="D35" t="s">
        <v>198</v>
      </c>
      <c r="E35" t="s">
        <v>23</v>
      </c>
      <c r="F35" t="s">
        <v>117</v>
      </c>
      <c r="G35">
        <v>21.34</v>
      </c>
      <c r="H35">
        <v>20.309999999999999</v>
      </c>
      <c r="I35">
        <v>19.28</v>
      </c>
      <c r="J35">
        <v>19.05</v>
      </c>
      <c r="K35" s="120">
        <v>9.2569444444444437E-4</v>
      </c>
    </row>
    <row r="36" spans="1:11">
      <c r="A36">
        <v>31</v>
      </c>
      <c r="B36">
        <v>39</v>
      </c>
      <c r="D36" t="s">
        <v>151</v>
      </c>
      <c r="E36" t="s">
        <v>114</v>
      </c>
      <c r="G36">
        <v>19.079999999999998</v>
      </c>
      <c r="H36">
        <v>19.600000000000001</v>
      </c>
      <c r="I36">
        <v>20.5</v>
      </c>
      <c r="J36">
        <v>20.83</v>
      </c>
      <c r="K36" s="120">
        <v>9.2604166666666659E-4</v>
      </c>
    </row>
    <row r="37" spans="1:11">
      <c r="A37">
        <v>32</v>
      </c>
      <c r="B37">
        <v>173</v>
      </c>
      <c r="D37" t="s">
        <v>220</v>
      </c>
      <c r="E37" t="s">
        <v>219</v>
      </c>
      <c r="F37" t="s">
        <v>105</v>
      </c>
      <c r="G37">
        <v>25.82</v>
      </c>
      <c r="H37">
        <v>17.89</v>
      </c>
      <c r="I37">
        <v>21.22</v>
      </c>
      <c r="J37">
        <v>15.68</v>
      </c>
      <c r="K37" s="120">
        <v>9.32986111111111E-4</v>
      </c>
    </row>
    <row r="38" spans="1:11">
      <c r="A38">
        <v>33</v>
      </c>
      <c r="B38">
        <v>36</v>
      </c>
      <c r="D38" t="s">
        <v>148</v>
      </c>
      <c r="E38" t="s">
        <v>114</v>
      </c>
      <c r="G38">
        <v>21.14</v>
      </c>
      <c r="H38">
        <v>20.75</v>
      </c>
      <c r="I38">
        <v>20.02</v>
      </c>
      <c r="J38">
        <v>19.52</v>
      </c>
      <c r="K38" s="120">
        <v>9.424768518518519E-4</v>
      </c>
    </row>
    <row r="39" spans="1:11">
      <c r="A39">
        <v>34</v>
      </c>
      <c r="B39">
        <v>177</v>
      </c>
      <c r="D39" t="s">
        <v>224</v>
      </c>
      <c r="E39" t="s">
        <v>187</v>
      </c>
      <c r="F39" t="s">
        <v>105</v>
      </c>
      <c r="G39">
        <v>21.31</v>
      </c>
      <c r="H39">
        <v>20.68</v>
      </c>
      <c r="I39">
        <v>20.14</v>
      </c>
      <c r="J39">
        <v>20.350000000000001</v>
      </c>
      <c r="K39" s="120">
        <v>9.546296296296296E-4</v>
      </c>
    </row>
    <row r="40" spans="1:11">
      <c r="A40">
        <v>35</v>
      </c>
      <c r="B40">
        <v>178</v>
      </c>
      <c r="D40" t="s">
        <v>225</v>
      </c>
      <c r="E40" t="s">
        <v>187</v>
      </c>
      <c r="F40" t="s">
        <v>117</v>
      </c>
      <c r="G40">
        <v>22.15</v>
      </c>
      <c r="H40">
        <v>22.15</v>
      </c>
      <c r="I40">
        <v>20.27</v>
      </c>
      <c r="J40">
        <v>19.75</v>
      </c>
      <c r="K40" s="120">
        <v>9.7592592592592598E-4</v>
      </c>
    </row>
    <row r="41" spans="1:11">
      <c r="A41">
        <v>36</v>
      </c>
      <c r="B41">
        <v>27</v>
      </c>
      <c r="D41" t="s">
        <v>139</v>
      </c>
      <c r="E41" t="s">
        <v>107</v>
      </c>
      <c r="G41">
        <v>21.07</v>
      </c>
      <c r="H41">
        <v>21.12</v>
      </c>
      <c r="I41">
        <v>21.26</v>
      </c>
      <c r="J41">
        <v>21.14</v>
      </c>
      <c r="K41" s="120">
        <v>9.7905092592592597E-4</v>
      </c>
    </row>
    <row r="42" spans="1:11">
      <c r="A42">
        <v>37</v>
      </c>
      <c r="B42">
        <v>163</v>
      </c>
      <c r="D42" t="s">
        <v>207</v>
      </c>
      <c r="E42" t="s">
        <v>176</v>
      </c>
      <c r="F42" t="s">
        <v>117</v>
      </c>
      <c r="G42">
        <v>22.61</v>
      </c>
      <c r="H42">
        <v>21.45</v>
      </c>
      <c r="I42">
        <v>20.84</v>
      </c>
      <c r="J42">
        <v>19.8</v>
      </c>
      <c r="K42" s="120">
        <v>9.80324074074074E-4</v>
      </c>
    </row>
    <row r="43" spans="1:11">
      <c r="A43">
        <v>38</v>
      </c>
      <c r="B43">
        <v>45</v>
      </c>
      <c r="D43" t="s">
        <v>157</v>
      </c>
      <c r="E43" t="s">
        <v>122</v>
      </c>
      <c r="G43">
        <v>20.97</v>
      </c>
      <c r="H43">
        <v>21.9</v>
      </c>
      <c r="I43">
        <v>21.16</v>
      </c>
      <c r="J43">
        <v>20.82</v>
      </c>
      <c r="K43" s="120">
        <v>9.8206018518518499E-4</v>
      </c>
    </row>
    <row r="44" spans="1:11">
      <c r="A44">
        <v>39</v>
      </c>
      <c r="B44">
        <v>170</v>
      </c>
      <c r="D44" t="s">
        <v>216</v>
      </c>
      <c r="E44" t="s">
        <v>176</v>
      </c>
      <c r="F44" t="s">
        <v>117</v>
      </c>
      <c r="G44">
        <v>22.4</v>
      </c>
      <c r="H44">
        <v>21.47</v>
      </c>
      <c r="I44">
        <v>21.17</v>
      </c>
      <c r="J44">
        <v>20.41</v>
      </c>
      <c r="K44" s="120">
        <v>9.8900462962962961E-4</v>
      </c>
    </row>
    <row r="45" spans="1:11">
      <c r="A45">
        <v>40</v>
      </c>
      <c r="B45">
        <v>33</v>
      </c>
      <c r="D45" t="s">
        <v>145</v>
      </c>
      <c r="E45" t="s">
        <v>107</v>
      </c>
      <c r="G45">
        <v>21.51</v>
      </c>
      <c r="H45">
        <v>20.329999999999998</v>
      </c>
      <c r="I45">
        <v>21.73</v>
      </c>
      <c r="J45">
        <v>22.16</v>
      </c>
      <c r="K45" s="120">
        <v>9.9224537037037055E-4</v>
      </c>
    </row>
    <row r="46" spans="1:11">
      <c r="A46">
        <v>41</v>
      </c>
      <c r="B46">
        <v>37</v>
      </c>
      <c r="D46" t="s">
        <v>149</v>
      </c>
      <c r="E46" t="s">
        <v>114</v>
      </c>
      <c r="G46">
        <v>22.93</v>
      </c>
      <c r="H46">
        <v>21.92</v>
      </c>
      <c r="I46">
        <v>21.03</v>
      </c>
      <c r="J46">
        <v>20.25</v>
      </c>
      <c r="K46" s="120">
        <v>9.9687499999999993E-4</v>
      </c>
    </row>
    <row r="47" spans="1:11">
      <c r="A47">
        <v>42</v>
      </c>
      <c r="B47">
        <v>21</v>
      </c>
      <c r="D47" t="s">
        <v>133</v>
      </c>
      <c r="E47" t="s">
        <v>107</v>
      </c>
      <c r="G47">
        <v>23.41</v>
      </c>
      <c r="H47">
        <v>23.01</v>
      </c>
      <c r="I47">
        <v>21.98</v>
      </c>
      <c r="J47">
        <v>21.37</v>
      </c>
      <c r="K47" s="120">
        <v>1.0390046296296295E-3</v>
      </c>
    </row>
    <row r="48" spans="1:11">
      <c r="A48">
        <v>43</v>
      </c>
      <c r="B48">
        <v>38</v>
      </c>
      <c r="D48" t="s">
        <v>150</v>
      </c>
      <c r="E48" t="s">
        <v>114</v>
      </c>
      <c r="G48">
        <v>23.05</v>
      </c>
      <c r="H48">
        <v>22.85</v>
      </c>
      <c r="I48">
        <v>23.03</v>
      </c>
      <c r="J48">
        <v>21.64</v>
      </c>
      <c r="K48" s="120">
        <v>1.0482638888888889E-3</v>
      </c>
    </row>
    <row r="49" spans="1:11">
      <c r="A49">
        <v>44</v>
      </c>
      <c r="B49">
        <v>26</v>
      </c>
      <c r="D49" t="s">
        <v>138</v>
      </c>
      <c r="E49" t="s">
        <v>107</v>
      </c>
      <c r="G49">
        <v>23.08</v>
      </c>
      <c r="H49">
        <v>24</v>
      </c>
      <c r="I49">
        <v>21.9</v>
      </c>
      <c r="J49">
        <v>21.89</v>
      </c>
      <c r="K49" s="120">
        <v>1.0517361111111111E-3</v>
      </c>
    </row>
    <row r="50" spans="1:11">
      <c r="A50">
        <v>45</v>
      </c>
      <c r="B50">
        <v>23</v>
      </c>
      <c r="D50" t="s">
        <v>135</v>
      </c>
      <c r="E50" t="s">
        <v>107</v>
      </c>
      <c r="G50">
        <v>23.82</v>
      </c>
      <c r="H50">
        <v>23.06</v>
      </c>
      <c r="I50">
        <v>23.34</v>
      </c>
      <c r="J50">
        <v>22.03</v>
      </c>
      <c r="K50" s="120">
        <v>1.0677083333333335E-3</v>
      </c>
    </row>
    <row r="51" spans="1:11">
      <c r="A51">
        <v>46</v>
      </c>
      <c r="B51">
        <v>22</v>
      </c>
      <c r="D51" t="s">
        <v>134</v>
      </c>
      <c r="E51" t="s">
        <v>107</v>
      </c>
      <c r="G51">
        <v>23.8</v>
      </c>
      <c r="H51">
        <v>24.39</v>
      </c>
      <c r="I51">
        <v>22.94</v>
      </c>
      <c r="J51">
        <v>22.17</v>
      </c>
      <c r="K51" s="120">
        <v>1.0798611111111111E-3</v>
      </c>
    </row>
    <row r="52" spans="1:11">
      <c r="A52">
        <v>47</v>
      </c>
      <c r="B52">
        <v>24</v>
      </c>
      <c r="D52" t="s">
        <v>136</v>
      </c>
      <c r="E52" t="s">
        <v>107</v>
      </c>
      <c r="G52">
        <v>24.29</v>
      </c>
      <c r="H52">
        <v>24.46</v>
      </c>
      <c r="I52">
        <v>24.32</v>
      </c>
      <c r="J52">
        <v>23.58</v>
      </c>
      <c r="K52" s="120">
        <v>1.1186342592592593E-3</v>
      </c>
    </row>
    <row r="53" spans="1:11">
      <c r="A53">
        <v>48</v>
      </c>
      <c r="B53">
        <v>35</v>
      </c>
      <c r="D53" t="s">
        <v>147</v>
      </c>
      <c r="E53" t="s">
        <v>114</v>
      </c>
      <c r="G53">
        <v>25.24</v>
      </c>
      <c r="H53">
        <v>25.34</v>
      </c>
      <c r="I53">
        <v>23.01</v>
      </c>
      <c r="J53">
        <v>23.14</v>
      </c>
      <c r="K53" s="120">
        <v>1.119560185185185E-3</v>
      </c>
    </row>
    <row r="54" spans="1:11">
      <c r="A54">
        <v>49</v>
      </c>
      <c r="B54">
        <v>48</v>
      </c>
      <c r="D54" t="s">
        <v>520</v>
      </c>
      <c r="E54" t="s">
        <v>107</v>
      </c>
      <c r="G54">
        <v>23.51</v>
      </c>
      <c r="H54">
        <v>24.04</v>
      </c>
      <c r="I54">
        <v>25.37</v>
      </c>
      <c r="J54">
        <v>24</v>
      </c>
      <c r="K54" s="120">
        <v>1.1217592592592594E-3</v>
      </c>
    </row>
    <row r="55" spans="1:11">
      <c r="A55">
        <v>50</v>
      </c>
      <c r="B55">
        <v>152</v>
      </c>
      <c r="D55" t="s">
        <v>194</v>
      </c>
      <c r="E55" t="s">
        <v>23</v>
      </c>
      <c r="F55" t="s">
        <v>113</v>
      </c>
      <c r="G55">
        <v>17.05</v>
      </c>
      <c r="H55">
        <v>16.96</v>
      </c>
      <c r="I55">
        <v>16.95</v>
      </c>
      <c r="J55">
        <v>46.98</v>
      </c>
      <c r="K55" s="120">
        <v>1.1335648148148149E-3</v>
      </c>
    </row>
    <row r="56" spans="1:11">
      <c r="A56">
        <v>51</v>
      </c>
      <c r="B56">
        <v>169</v>
      </c>
      <c r="D56" t="s">
        <v>215</v>
      </c>
      <c r="E56" t="s">
        <v>176</v>
      </c>
      <c r="F56" t="s">
        <v>117</v>
      </c>
      <c r="G56">
        <v>41.37</v>
      </c>
      <c r="H56">
        <v>20.53</v>
      </c>
      <c r="I56">
        <v>19.09</v>
      </c>
      <c r="J56">
        <v>19.05</v>
      </c>
      <c r="K56" s="120">
        <v>1.1578703703703703E-3</v>
      </c>
    </row>
    <row r="57" spans="1:11">
      <c r="A57">
        <v>52</v>
      </c>
      <c r="B57">
        <v>29</v>
      </c>
      <c r="D57" t="s">
        <v>141</v>
      </c>
      <c r="E57" t="s">
        <v>107</v>
      </c>
      <c r="G57">
        <v>25.93</v>
      </c>
      <c r="H57">
        <v>25.09</v>
      </c>
      <c r="I57">
        <v>24.92</v>
      </c>
      <c r="J57">
        <v>24.92</v>
      </c>
      <c r="K57" s="120">
        <v>1.1673611111111112E-3</v>
      </c>
    </row>
    <row r="58" spans="1:11">
      <c r="A58">
        <v>53</v>
      </c>
      <c r="B58">
        <v>42</v>
      </c>
      <c r="D58" t="s">
        <v>154</v>
      </c>
      <c r="E58" t="s">
        <v>122</v>
      </c>
      <c r="G58">
        <v>26.53</v>
      </c>
      <c r="H58">
        <v>25.69</v>
      </c>
      <c r="I58">
        <v>24.75</v>
      </c>
      <c r="J58">
        <v>24.07</v>
      </c>
      <c r="K58" s="120">
        <v>1.1694444444444445E-3</v>
      </c>
    </row>
    <row r="59" spans="1:11">
      <c r="A59">
        <v>54</v>
      </c>
      <c r="B59">
        <v>17</v>
      </c>
      <c r="D59" t="s">
        <v>128</v>
      </c>
      <c r="E59" t="s">
        <v>104</v>
      </c>
      <c r="G59">
        <v>24</v>
      </c>
      <c r="H59">
        <v>23.67</v>
      </c>
      <c r="I59">
        <v>29.03</v>
      </c>
      <c r="J59">
        <v>26.05</v>
      </c>
      <c r="K59" s="120">
        <v>1.1892361111111112E-3</v>
      </c>
    </row>
    <row r="60" spans="1:11">
      <c r="A60">
        <v>55</v>
      </c>
      <c r="B60">
        <v>34</v>
      </c>
      <c r="D60" t="s">
        <v>146</v>
      </c>
      <c r="E60" t="s">
        <v>114</v>
      </c>
      <c r="G60">
        <v>27.61</v>
      </c>
      <c r="H60">
        <v>26.16</v>
      </c>
      <c r="I60">
        <v>27.01</v>
      </c>
      <c r="J60">
        <v>25.97</v>
      </c>
      <c r="K60" s="120">
        <v>1.2355324074074076E-3</v>
      </c>
    </row>
    <row r="61" spans="1:11">
      <c r="A61">
        <v>56</v>
      </c>
      <c r="B61">
        <v>20</v>
      </c>
      <c r="D61" t="s">
        <v>132</v>
      </c>
      <c r="E61" t="s">
        <v>107</v>
      </c>
      <c r="G61">
        <v>26.67</v>
      </c>
      <c r="H61">
        <v>27.56</v>
      </c>
      <c r="I61">
        <v>26.79</v>
      </c>
      <c r="J61">
        <v>28.06</v>
      </c>
      <c r="K61" s="120">
        <v>1.2625E-3</v>
      </c>
    </row>
    <row r="62" spans="1:11">
      <c r="A62">
        <v>57</v>
      </c>
      <c r="B62">
        <v>28</v>
      </c>
      <c r="D62" t="s">
        <v>140</v>
      </c>
      <c r="E62" t="s">
        <v>107</v>
      </c>
      <c r="G62">
        <v>29.25</v>
      </c>
      <c r="H62">
        <v>27.69</v>
      </c>
      <c r="I62">
        <v>27.2</v>
      </c>
      <c r="J62">
        <v>27.83</v>
      </c>
      <c r="K62" s="120">
        <v>1.2959490740740739E-3</v>
      </c>
    </row>
    <row r="63" spans="1:11">
      <c r="A63">
        <v>58</v>
      </c>
      <c r="B63">
        <v>30</v>
      </c>
      <c r="D63" t="s">
        <v>142</v>
      </c>
      <c r="E63" t="s">
        <v>107</v>
      </c>
      <c r="G63">
        <v>27.71</v>
      </c>
      <c r="H63">
        <v>31.74</v>
      </c>
      <c r="I63">
        <v>28.46</v>
      </c>
      <c r="J63">
        <v>25.82</v>
      </c>
      <c r="K63" s="120">
        <v>1.3163194444444444E-3</v>
      </c>
    </row>
    <row r="64" spans="1:11">
      <c r="A64">
        <v>59</v>
      </c>
      <c r="B64">
        <v>25</v>
      </c>
      <c r="D64" t="s">
        <v>137</v>
      </c>
      <c r="E64" t="s">
        <v>107</v>
      </c>
      <c r="G64">
        <v>29.59</v>
      </c>
      <c r="H64">
        <v>30.58</v>
      </c>
      <c r="I64">
        <v>27.9</v>
      </c>
      <c r="J64">
        <v>27.54</v>
      </c>
      <c r="K64" s="120">
        <v>1.3380787037037035E-3</v>
      </c>
    </row>
    <row r="65" spans="1:11">
      <c r="A65">
        <v>60</v>
      </c>
      <c r="B65">
        <v>18</v>
      </c>
      <c r="D65" t="s">
        <v>129</v>
      </c>
      <c r="E65" t="s">
        <v>104</v>
      </c>
      <c r="G65">
        <v>38.32</v>
      </c>
      <c r="H65">
        <v>32.979999999999997</v>
      </c>
      <c r="I65">
        <v>30.35</v>
      </c>
      <c r="J65">
        <v>28.21</v>
      </c>
      <c r="K65" s="120">
        <v>1.5030092592592593E-3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40"/>
  <sheetViews>
    <sheetView workbookViewId="0">
      <selection activeCell="M14" sqref="M14"/>
    </sheetView>
  </sheetViews>
  <sheetFormatPr defaultRowHeight="13.2"/>
  <cols>
    <col min="4" max="4" width="17.77734375" customWidth="1"/>
  </cols>
  <sheetData>
    <row r="1" spans="1:16">
      <c r="A1" t="s">
        <v>509</v>
      </c>
    </row>
    <row r="2" spans="1:16">
      <c r="A2" t="s">
        <v>524</v>
      </c>
    </row>
    <row r="3" spans="1:16">
      <c r="A3" t="s">
        <v>497</v>
      </c>
    </row>
    <row r="5" spans="1:16">
      <c r="A5" t="s">
        <v>1</v>
      </c>
      <c r="B5" t="s">
        <v>2</v>
      </c>
      <c r="C5" t="s">
        <v>498</v>
      </c>
      <c r="D5" t="s">
        <v>101</v>
      </c>
      <c r="E5" t="s">
        <v>6</v>
      </c>
      <c r="F5" t="s">
        <v>102</v>
      </c>
      <c r="G5" t="s">
        <v>500</v>
      </c>
      <c r="H5" t="s">
        <v>501</v>
      </c>
      <c r="I5" t="s">
        <v>522</v>
      </c>
      <c r="J5" t="s">
        <v>523</v>
      </c>
      <c r="K5" t="s">
        <v>25</v>
      </c>
    </row>
    <row r="6" spans="1:16">
      <c r="A6">
        <v>1</v>
      </c>
      <c r="B6">
        <v>112</v>
      </c>
      <c r="D6" s="121" t="s">
        <v>177</v>
      </c>
      <c r="E6" s="121" t="s">
        <v>176</v>
      </c>
      <c r="F6" s="121" t="s">
        <v>117</v>
      </c>
      <c r="G6" s="121">
        <v>15.23</v>
      </c>
      <c r="H6" s="121">
        <v>14.91</v>
      </c>
      <c r="I6" s="121">
        <v>15.39</v>
      </c>
      <c r="J6" s="121">
        <v>15.1</v>
      </c>
      <c r="K6" s="122">
        <v>7.0173611111111099E-4</v>
      </c>
      <c r="M6" s="121">
        <v>1000</v>
      </c>
      <c r="N6" s="121">
        <v>729</v>
      </c>
      <c r="P6">
        <f>M6+N6</f>
        <v>1729</v>
      </c>
    </row>
    <row r="7" spans="1:16">
      <c r="A7">
        <v>2</v>
      </c>
      <c r="B7">
        <v>116</v>
      </c>
      <c r="D7" s="121" t="s">
        <v>182</v>
      </c>
      <c r="E7" s="121" t="s">
        <v>176</v>
      </c>
      <c r="F7" s="121" t="s">
        <v>117</v>
      </c>
      <c r="G7" s="121">
        <v>15.62</v>
      </c>
      <c r="H7" s="121">
        <v>15.27</v>
      </c>
      <c r="I7" s="121">
        <v>15.94</v>
      </c>
      <c r="J7" s="121">
        <v>15.16</v>
      </c>
      <c r="K7" s="122">
        <v>7.1747685185185185E-4</v>
      </c>
      <c r="M7" s="121">
        <v>900</v>
      </c>
      <c r="P7">
        <f t="shared" ref="P7:P13" si="0">M7+N7</f>
        <v>900</v>
      </c>
    </row>
    <row r="8" spans="1:16">
      <c r="A8">
        <v>3</v>
      </c>
      <c r="B8">
        <v>108</v>
      </c>
      <c r="D8" s="121" t="s">
        <v>172</v>
      </c>
      <c r="E8" s="121" t="s">
        <v>24</v>
      </c>
      <c r="F8" s="121" t="s">
        <v>105</v>
      </c>
      <c r="G8" s="121">
        <v>15.77</v>
      </c>
      <c r="H8" s="121">
        <v>16.13</v>
      </c>
      <c r="I8" s="121">
        <v>15.64</v>
      </c>
      <c r="J8" s="121">
        <v>15.28</v>
      </c>
      <c r="K8" s="122">
        <v>7.2708333333333338E-4</v>
      </c>
      <c r="M8" s="121">
        <v>810</v>
      </c>
      <c r="P8">
        <f t="shared" si="0"/>
        <v>810</v>
      </c>
    </row>
    <row r="9" spans="1:16">
      <c r="A9">
        <v>4</v>
      </c>
      <c r="B9">
        <v>107</v>
      </c>
      <c r="D9" t="s">
        <v>170</v>
      </c>
      <c r="E9" t="s">
        <v>23</v>
      </c>
      <c r="F9" t="s">
        <v>171</v>
      </c>
      <c r="G9">
        <v>16.54</v>
      </c>
      <c r="H9">
        <v>16.34</v>
      </c>
      <c r="I9">
        <v>15.8</v>
      </c>
      <c r="J9">
        <v>15.62</v>
      </c>
      <c r="K9" s="120">
        <v>7.4421296296296301E-4</v>
      </c>
      <c r="M9" s="121">
        <v>729</v>
      </c>
      <c r="N9">
        <v>590</v>
      </c>
      <c r="P9">
        <f t="shared" si="0"/>
        <v>1319</v>
      </c>
    </row>
    <row r="10" spans="1:16">
      <c r="A10">
        <v>5</v>
      </c>
      <c r="B10">
        <v>13</v>
      </c>
      <c r="D10" t="s">
        <v>123</v>
      </c>
      <c r="E10" t="s">
        <v>122</v>
      </c>
      <c r="G10">
        <v>16.190000000000001</v>
      </c>
      <c r="H10">
        <v>16.670000000000002</v>
      </c>
      <c r="I10">
        <v>17.489999999999998</v>
      </c>
      <c r="J10">
        <v>17.77</v>
      </c>
      <c r="K10" s="120">
        <v>7.8842592592592593E-4</v>
      </c>
      <c r="M10" s="121">
        <v>656</v>
      </c>
      <c r="P10">
        <f t="shared" si="0"/>
        <v>656</v>
      </c>
    </row>
    <row r="11" spans="1:16">
      <c r="A11">
        <v>6</v>
      </c>
      <c r="B11">
        <v>114</v>
      </c>
      <c r="D11" t="s">
        <v>180</v>
      </c>
      <c r="E11" t="s">
        <v>176</v>
      </c>
      <c r="F11" t="s">
        <v>105</v>
      </c>
      <c r="G11">
        <v>17.739999999999998</v>
      </c>
      <c r="H11">
        <v>17.78</v>
      </c>
      <c r="I11">
        <v>16.72</v>
      </c>
      <c r="J11">
        <v>16.579999999999998</v>
      </c>
      <c r="K11" s="120">
        <v>7.9652777777777784E-4</v>
      </c>
      <c r="M11" s="121">
        <v>590</v>
      </c>
      <c r="P11">
        <f t="shared" si="0"/>
        <v>590</v>
      </c>
    </row>
    <row r="12" spans="1:16">
      <c r="A12">
        <v>7</v>
      </c>
      <c r="B12">
        <v>104</v>
      </c>
      <c r="D12" t="s">
        <v>167</v>
      </c>
      <c r="E12" t="s">
        <v>23</v>
      </c>
      <c r="F12" t="s">
        <v>113</v>
      </c>
      <c r="G12">
        <v>17.95</v>
      </c>
      <c r="H12">
        <v>17.809999999999999</v>
      </c>
      <c r="I12">
        <v>17.559999999999999</v>
      </c>
      <c r="J12">
        <v>17.22</v>
      </c>
      <c r="K12" s="120">
        <v>8.1643518518518523E-4</v>
      </c>
      <c r="M12" s="121">
        <v>531</v>
      </c>
      <c r="N12">
        <v>900</v>
      </c>
      <c r="P12">
        <f t="shared" si="0"/>
        <v>1431</v>
      </c>
    </row>
    <row r="13" spans="1:16">
      <c r="A13">
        <v>8</v>
      </c>
      <c r="B13">
        <v>111</v>
      </c>
      <c r="D13" t="s">
        <v>175</v>
      </c>
      <c r="E13" t="s">
        <v>176</v>
      </c>
      <c r="F13" t="s">
        <v>117</v>
      </c>
      <c r="G13">
        <v>18.309999999999999</v>
      </c>
      <c r="H13">
        <v>17.86</v>
      </c>
      <c r="I13">
        <v>17.28</v>
      </c>
      <c r="J13">
        <v>17.12</v>
      </c>
      <c r="K13" s="120">
        <v>8.1678240740740745E-4</v>
      </c>
      <c r="M13" s="121">
        <v>478</v>
      </c>
      <c r="N13">
        <v>1000</v>
      </c>
      <c r="P13">
        <f t="shared" si="0"/>
        <v>1478</v>
      </c>
    </row>
    <row r="14" spans="1:16">
      <c r="A14">
        <v>9</v>
      </c>
      <c r="B14">
        <v>118</v>
      </c>
      <c r="D14" t="s">
        <v>185</v>
      </c>
      <c r="E14" t="s">
        <v>176</v>
      </c>
      <c r="F14" t="s">
        <v>179</v>
      </c>
      <c r="G14">
        <v>18.37</v>
      </c>
      <c r="H14">
        <v>19.11</v>
      </c>
      <c r="I14">
        <v>17.04</v>
      </c>
      <c r="J14">
        <v>17.18</v>
      </c>
      <c r="K14" s="120">
        <v>8.2986111111111119E-4</v>
      </c>
    </row>
    <row r="15" spans="1:16">
      <c r="A15">
        <v>10</v>
      </c>
      <c r="B15">
        <v>15</v>
      </c>
      <c r="D15" t="s">
        <v>126</v>
      </c>
      <c r="E15" t="s">
        <v>122</v>
      </c>
      <c r="G15">
        <v>18.55</v>
      </c>
      <c r="H15">
        <v>18.690000000000001</v>
      </c>
      <c r="I15">
        <v>18.420000000000002</v>
      </c>
      <c r="J15">
        <v>18.36</v>
      </c>
      <c r="K15" s="120">
        <v>8.5671296296296287E-4</v>
      </c>
    </row>
    <row r="16" spans="1:16">
      <c r="A16">
        <v>11</v>
      </c>
      <c r="B16">
        <v>16</v>
      </c>
      <c r="D16" t="s">
        <v>127</v>
      </c>
      <c r="E16" t="s">
        <v>122</v>
      </c>
      <c r="G16">
        <v>18.89</v>
      </c>
      <c r="H16">
        <v>18.72</v>
      </c>
      <c r="I16">
        <v>19.100000000000001</v>
      </c>
      <c r="J16">
        <v>18.71</v>
      </c>
      <c r="K16" s="120">
        <v>8.7291666666666681E-4</v>
      </c>
    </row>
    <row r="17" spans="1:11">
      <c r="A17">
        <v>12</v>
      </c>
      <c r="B17">
        <v>8</v>
      </c>
      <c r="D17" t="s">
        <v>115</v>
      </c>
      <c r="E17" t="s">
        <v>114</v>
      </c>
      <c r="G17">
        <v>18.64</v>
      </c>
      <c r="H17">
        <v>18.760000000000002</v>
      </c>
      <c r="I17">
        <v>19.61</v>
      </c>
      <c r="J17">
        <v>18.850000000000001</v>
      </c>
      <c r="K17" s="120">
        <v>8.7800925925925926E-4</v>
      </c>
    </row>
    <row r="18" spans="1:11">
      <c r="A18">
        <v>13</v>
      </c>
      <c r="B18">
        <v>10</v>
      </c>
      <c r="D18" t="s">
        <v>118</v>
      </c>
      <c r="E18" t="s">
        <v>114</v>
      </c>
      <c r="G18">
        <v>19.100000000000001</v>
      </c>
      <c r="H18">
        <v>18.96</v>
      </c>
      <c r="I18">
        <v>19.27</v>
      </c>
      <c r="J18">
        <v>19.920000000000002</v>
      </c>
      <c r="K18" s="120">
        <v>8.9409722222222234E-4</v>
      </c>
    </row>
    <row r="19" spans="1:11">
      <c r="A19">
        <v>14</v>
      </c>
      <c r="B19">
        <v>5</v>
      </c>
      <c r="D19" t="s">
        <v>111</v>
      </c>
      <c r="E19" t="s">
        <v>107</v>
      </c>
      <c r="G19">
        <v>19.68</v>
      </c>
      <c r="H19">
        <v>19.86</v>
      </c>
      <c r="I19">
        <v>19.52</v>
      </c>
      <c r="J19">
        <v>19.670000000000002</v>
      </c>
      <c r="K19" s="120">
        <v>9.1122685185185187E-4</v>
      </c>
    </row>
    <row r="20" spans="1:11">
      <c r="A20">
        <v>15</v>
      </c>
      <c r="B20">
        <v>14</v>
      </c>
      <c r="D20" t="s">
        <v>125</v>
      </c>
      <c r="E20" t="s">
        <v>122</v>
      </c>
      <c r="G20">
        <v>19.899999999999999</v>
      </c>
      <c r="H20">
        <v>20.04</v>
      </c>
      <c r="I20">
        <v>19.66</v>
      </c>
      <c r="J20">
        <v>19.73</v>
      </c>
      <c r="K20" s="120">
        <v>9.1817129629629627E-4</v>
      </c>
    </row>
    <row r="21" spans="1:11">
      <c r="A21">
        <v>16</v>
      </c>
      <c r="B21">
        <v>110</v>
      </c>
      <c r="D21" t="s">
        <v>174</v>
      </c>
      <c r="E21" t="s">
        <v>24</v>
      </c>
      <c r="F21" t="s">
        <v>117</v>
      </c>
      <c r="G21">
        <v>21.27</v>
      </c>
      <c r="H21">
        <v>20.309999999999999</v>
      </c>
      <c r="I21">
        <v>19.989999999999998</v>
      </c>
      <c r="J21">
        <v>18.489999999999998</v>
      </c>
      <c r="K21" s="120">
        <v>9.2662037037037029E-4</v>
      </c>
    </row>
    <row r="22" spans="1:11">
      <c r="A22">
        <v>17</v>
      </c>
      <c r="B22">
        <v>103</v>
      </c>
      <c r="D22" t="s">
        <v>166</v>
      </c>
      <c r="E22" t="s">
        <v>23</v>
      </c>
      <c r="F22" t="s">
        <v>117</v>
      </c>
      <c r="G22">
        <v>21.57</v>
      </c>
      <c r="H22">
        <v>21.55</v>
      </c>
      <c r="I22">
        <v>19.52</v>
      </c>
      <c r="J22">
        <v>19.13</v>
      </c>
      <c r="K22" s="120">
        <v>9.4641203703703695E-4</v>
      </c>
    </row>
    <row r="23" spans="1:11">
      <c r="A23">
        <v>18</v>
      </c>
      <c r="B23">
        <v>119</v>
      </c>
      <c r="D23" t="s">
        <v>186</v>
      </c>
      <c r="E23" t="s">
        <v>187</v>
      </c>
      <c r="F23" t="s">
        <v>105</v>
      </c>
      <c r="G23">
        <v>21.18</v>
      </c>
      <c r="H23">
        <v>21.49</v>
      </c>
      <c r="I23">
        <v>19.53</v>
      </c>
      <c r="J23">
        <v>19.59</v>
      </c>
      <c r="K23" s="120">
        <v>9.4664351851851854E-4</v>
      </c>
    </row>
    <row r="24" spans="1:11">
      <c r="A24">
        <v>19</v>
      </c>
      <c r="B24">
        <v>106</v>
      </c>
      <c r="D24" t="s">
        <v>169</v>
      </c>
      <c r="E24" t="s">
        <v>23</v>
      </c>
      <c r="G24">
        <v>21</v>
      </c>
      <c r="H24">
        <v>20.37</v>
      </c>
      <c r="I24">
        <v>20.34</v>
      </c>
      <c r="J24">
        <v>20.260000000000002</v>
      </c>
      <c r="K24" s="120">
        <v>9.4872685185185175E-4</v>
      </c>
    </row>
    <row r="25" spans="1:11">
      <c r="A25">
        <v>20</v>
      </c>
      <c r="B25">
        <v>121</v>
      </c>
      <c r="D25" t="s">
        <v>189</v>
      </c>
      <c r="E25" t="s">
        <v>187</v>
      </c>
      <c r="F25" t="s">
        <v>105</v>
      </c>
      <c r="G25">
        <v>22.53</v>
      </c>
      <c r="H25">
        <v>21.17</v>
      </c>
      <c r="I25">
        <v>20.05</v>
      </c>
      <c r="J25">
        <v>19.66</v>
      </c>
      <c r="K25" s="120">
        <v>9.6539351851851853E-4</v>
      </c>
    </row>
    <row r="26" spans="1:11">
      <c r="A26">
        <v>21</v>
      </c>
      <c r="B26">
        <v>109</v>
      </c>
      <c r="D26" t="s">
        <v>173</v>
      </c>
      <c r="E26" t="s">
        <v>24</v>
      </c>
      <c r="F26" t="s">
        <v>117</v>
      </c>
      <c r="G26">
        <v>22.2</v>
      </c>
      <c r="H26">
        <v>21.75</v>
      </c>
      <c r="I26">
        <v>20.67</v>
      </c>
      <c r="J26">
        <v>19.93</v>
      </c>
      <c r="K26" s="120">
        <v>9.78587962962963E-4</v>
      </c>
    </row>
    <row r="27" spans="1:11">
      <c r="A27">
        <v>22</v>
      </c>
      <c r="B27">
        <v>7</v>
      </c>
      <c r="D27" t="s">
        <v>480</v>
      </c>
      <c r="E27" t="s">
        <v>122</v>
      </c>
      <c r="G27">
        <v>21.54</v>
      </c>
      <c r="H27">
        <v>21.44</v>
      </c>
      <c r="I27">
        <v>20.74</v>
      </c>
      <c r="J27">
        <v>20.95</v>
      </c>
      <c r="K27" s="120">
        <v>9.7997685185185189E-4</v>
      </c>
    </row>
    <row r="28" spans="1:11">
      <c r="A28">
        <v>23</v>
      </c>
      <c r="B28">
        <v>3</v>
      </c>
      <c r="D28" t="s">
        <v>108</v>
      </c>
      <c r="E28" t="s">
        <v>107</v>
      </c>
      <c r="G28">
        <v>22.45</v>
      </c>
      <c r="H28">
        <v>21.63</v>
      </c>
      <c r="I28">
        <v>21.58</v>
      </c>
      <c r="J28">
        <v>21.46</v>
      </c>
      <c r="K28" s="120">
        <v>1.0083333333333333E-3</v>
      </c>
    </row>
    <row r="29" spans="1:11">
      <c r="A29">
        <v>24</v>
      </c>
      <c r="B29">
        <v>6</v>
      </c>
      <c r="D29" t="s">
        <v>112</v>
      </c>
      <c r="E29" t="s">
        <v>107</v>
      </c>
      <c r="G29">
        <v>21.92</v>
      </c>
      <c r="H29">
        <v>22.52</v>
      </c>
      <c r="I29">
        <v>21.41</v>
      </c>
      <c r="J29">
        <v>21.94</v>
      </c>
      <c r="K29" s="120">
        <v>1.016087962962963E-3</v>
      </c>
    </row>
    <row r="30" spans="1:11">
      <c r="A30">
        <v>25</v>
      </c>
      <c r="B30">
        <v>2</v>
      </c>
      <c r="D30" t="s">
        <v>106</v>
      </c>
      <c r="E30" t="s">
        <v>107</v>
      </c>
      <c r="G30">
        <v>22.63</v>
      </c>
      <c r="H30">
        <v>22.52</v>
      </c>
      <c r="I30">
        <v>20.88</v>
      </c>
      <c r="J30">
        <v>21.95</v>
      </c>
      <c r="K30" s="120">
        <v>1.0182870370370369E-3</v>
      </c>
    </row>
    <row r="31" spans="1:11">
      <c r="A31">
        <v>26</v>
      </c>
      <c r="B31">
        <v>123</v>
      </c>
      <c r="D31" t="s">
        <v>191</v>
      </c>
      <c r="E31" t="s">
        <v>187</v>
      </c>
      <c r="F31" t="s">
        <v>117</v>
      </c>
      <c r="G31">
        <v>24.26</v>
      </c>
      <c r="H31">
        <v>22.9</v>
      </c>
      <c r="I31">
        <v>22.56</v>
      </c>
      <c r="J31">
        <v>21.51</v>
      </c>
      <c r="K31" s="120">
        <v>1.0559027777777778E-3</v>
      </c>
    </row>
    <row r="32" spans="1:11">
      <c r="A32">
        <v>27</v>
      </c>
      <c r="B32">
        <v>183</v>
      </c>
      <c r="D32" t="s">
        <v>510</v>
      </c>
      <c r="E32" t="s">
        <v>24</v>
      </c>
      <c r="F32" t="s">
        <v>117</v>
      </c>
      <c r="G32">
        <v>25.31</v>
      </c>
      <c r="H32">
        <v>23.55</v>
      </c>
      <c r="I32">
        <v>23.24</v>
      </c>
      <c r="J32">
        <v>22.15</v>
      </c>
      <c r="K32" s="120">
        <v>1.0908564814814815E-3</v>
      </c>
    </row>
    <row r="33" spans="1:11">
      <c r="A33">
        <v>28</v>
      </c>
      <c r="B33">
        <v>4</v>
      </c>
      <c r="D33" t="s">
        <v>110</v>
      </c>
      <c r="E33" t="s">
        <v>107</v>
      </c>
      <c r="G33">
        <v>24.7</v>
      </c>
      <c r="H33">
        <v>24.23</v>
      </c>
      <c r="I33">
        <v>23.96</v>
      </c>
      <c r="J33">
        <v>23.3</v>
      </c>
      <c r="K33" s="120">
        <v>1.1133101851851853E-3</v>
      </c>
    </row>
    <row r="34" spans="1:11">
      <c r="A34">
        <v>29</v>
      </c>
      <c r="B34">
        <v>120</v>
      </c>
      <c r="D34" t="s">
        <v>188</v>
      </c>
      <c r="E34" t="s">
        <v>187</v>
      </c>
      <c r="F34" t="s">
        <v>117</v>
      </c>
      <c r="G34">
        <v>26.04</v>
      </c>
      <c r="H34">
        <v>24.65</v>
      </c>
      <c r="I34">
        <v>23.62</v>
      </c>
      <c r="J34">
        <v>22.37</v>
      </c>
      <c r="K34" s="120">
        <v>1.1189814814814814E-3</v>
      </c>
    </row>
    <row r="35" spans="1:11">
      <c r="A35">
        <v>30</v>
      </c>
      <c r="B35">
        <v>11</v>
      </c>
      <c r="D35" t="s">
        <v>119</v>
      </c>
      <c r="E35" t="s">
        <v>114</v>
      </c>
      <c r="G35">
        <v>23.97</v>
      </c>
      <c r="H35">
        <v>29.8</v>
      </c>
      <c r="I35">
        <v>22.55</v>
      </c>
      <c r="J35">
        <v>21.86</v>
      </c>
      <c r="K35" s="120">
        <v>1.1363425925925927E-3</v>
      </c>
    </row>
    <row r="36" spans="1:11">
      <c r="A36">
        <v>31</v>
      </c>
      <c r="B36">
        <v>9</v>
      </c>
      <c r="D36" t="s">
        <v>116</v>
      </c>
      <c r="E36" t="s">
        <v>114</v>
      </c>
      <c r="G36">
        <v>26.43</v>
      </c>
      <c r="H36">
        <v>25.46</v>
      </c>
      <c r="I36">
        <v>24.87</v>
      </c>
      <c r="J36">
        <v>24.96</v>
      </c>
      <c r="K36" s="120">
        <v>1.1773148148148148E-3</v>
      </c>
    </row>
    <row r="37" spans="1:11">
      <c r="A37">
        <v>32</v>
      </c>
      <c r="B37">
        <v>49</v>
      </c>
      <c r="D37" t="s">
        <v>515</v>
      </c>
      <c r="E37" t="s">
        <v>104</v>
      </c>
      <c r="G37">
        <v>34.32</v>
      </c>
      <c r="H37">
        <v>35.119999999999997</v>
      </c>
      <c r="I37">
        <v>34.49</v>
      </c>
      <c r="J37">
        <v>31.83</v>
      </c>
      <c r="K37" s="120">
        <v>1.5712962962962963E-3</v>
      </c>
    </row>
    <row r="38" spans="1:11">
      <c r="A38">
        <v>33</v>
      </c>
      <c r="B38">
        <v>1</v>
      </c>
      <c r="D38" t="s">
        <v>103</v>
      </c>
      <c r="E38" t="s">
        <v>104</v>
      </c>
      <c r="G38">
        <v>36.659999999999997</v>
      </c>
      <c r="H38">
        <v>32.97</v>
      </c>
      <c r="I38">
        <v>38.450000000000003</v>
      </c>
      <c r="J38">
        <v>35.78</v>
      </c>
      <c r="K38" s="120">
        <v>1.6650462962962964E-3</v>
      </c>
    </row>
    <row r="39" spans="1:11">
      <c r="K39" s="120"/>
    </row>
    <row r="40" spans="1:11">
      <c r="K40" s="1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3"/>
  <sheetViews>
    <sheetView workbookViewId="0">
      <selection activeCell="E19" sqref="E19"/>
    </sheetView>
  </sheetViews>
  <sheetFormatPr defaultColWidth="17.6640625" defaultRowHeight="18" customHeight="1"/>
  <cols>
    <col min="1" max="1" width="0.33203125" style="84" customWidth="1"/>
    <col min="2" max="256" width="17.6640625" style="84" customWidth="1"/>
    <col min="257" max="16384" width="17.6640625" style="72"/>
  </cols>
  <sheetData>
    <row r="1" spans="2:6" ht="1.95" customHeight="1"/>
    <row r="2" spans="2:6" ht="20.55" customHeight="1">
      <c r="B2" s="85" t="s">
        <v>283</v>
      </c>
      <c r="C2" s="85" t="s">
        <v>284</v>
      </c>
      <c r="D2" s="86"/>
      <c r="E2" s="86"/>
      <c r="F2" s="86"/>
    </row>
    <row r="3" spans="2:6" ht="20.55" customHeight="1">
      <c r="B3" s="87"/>
      <c r="C3" s="88"/>
      <c r="D3" s="88"/>
      <c r="E3" s="88"/>
      <c r="F3" s="88"/>
    </row>
    <row r="4" spans="2:6" ht="20.399999999999999" customHeight="1">
      <c r="B4" s="89" t="s">
        <v>104</v>
      </c>
      <c r="C4" s="90">
        <v>2009</v>
      </c>
      <c r="D4" s="90" t="s">
        <v>285</v>
      </c>
      <c r="E4" s="91"/>
      <c r="F4" s="91"/>
    </row>
    <row r="5" spans="2:6" ht="20.399999999999999" customHeight="1">
      <c r="B5" s="89" t="s">
        <v>107</v>
      </c>
      <c r="C5" s="92">
        <v>2008</v>
      </c>
      <c r="D5" s="92">
        <v>2007</v>
      </c>
      <c r="E5" s="88"/>
      <c r="F5" s="88"/>
    </row>
    <row r="6" spans="2:6" ht="20.399999999999999" customHeight="1">
      <c r="B6" s="89" t="s">
        <v>114</v>
      </c>
      <c r="C6" s="90">
        <v>2006</v>
      </c>
      <c r="D6" s="90">
        <v>2005</v>
      </c>
      <c r="E6" s="91"/>
      <c r="F6" s="91"/>
    </row>
    <row r="7" spans="2:6" ht="20.399999999999999" customHeight="1">
      <c r="B7" s="89" t="s">
        <v>122</v>
      </c>
      <c r="C7" s="92">
        <v>2004</v>
      </c>
      <c r="D7" s="92">
        <v>2003</v>
      </c>
      <c r="E7" s="88"/>
      <c r="F7" s="88"/>
    </row>
    <row r="8" spans="2:6" ht="20.399999999999999" customHeight="1">
      <c r="B8" s="89" t="s">
        <v>23</v>
      </c>
      <c r="C8" s="90">
        <v>2002</v>
      </c>
      <c r="D8" s="90">
        <v>2001</v>
      </c>
      <c r="E8" s="91"/>
      <c r="F8" s="91"/>
    </row>
    <row r="9" spans="2:6" ht="20.399999999999999" customHeight="1">
      <c r="B9" s="89" t="s">
        <v>24</v>
      </c>
      <c r="C9" s="92">
        <v>2000</v>
      </c>
      <c r="D9" s="92">
        <v>1999</v>
      </c>
      <c r="E9" s="88"/>
      <c r="F9" s="88"/>
    </row>
    <row r="10" spans="2:6" ht="20.399999999999999" customHeight="1">
      <c r="B10" s="89" t="s">
        <v>176</v>
      </c>
      <c r="C10" s="90">
        <v>1998</v>
      </c>
      <c r="D10" s="90">
        <v>1997</v>
      </c>
      <c r="E10" s="90">
        <v>1996</v>
      </c>
      <c r="F10" s="91"/>
    </row>
    <row r="11" spans="2:6" ht="20.399999999999999" customHeight="1">
      <c r="B11" s="89" t="s">
        <v>219</v>
      </c>
      <c r="C11" s="92">
        <v>1995</v>
      </c>
      <c r="D11" s="92" t="s">
        <v>286</v>
      </c>
      <c r="E11" s="92" t="s">
        <v>287</v>
      </c>
      <c r="F11" s="88"/>
    </row>
    <row r="12" spans="2:6" ht="20.399999999999999" customHeight="1">
      <c r="B12" s="89" t="s">
        <v>187</v>
      </c>
      <c r="C12" s="90">
        <v>1978</v>
      </c>
      <c r="D12" s="90" t="s">
        <v>288</v>
      </c>
      <c r="E12" s="91"/>
      <c r="F12" s="91"/>
    </row>
    <row r="13" spans="2:6" ht="20.399999999999999" customHeight="1">
      <c r="B13" s="87"/>
      <c r="C13" s="88"/>
      <c r="D13" s="88"/>
      <c r="E13" s="88"/>
      <c r="F13" s="8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workbookViewId="0">
      <selection sqref="A1:H1"/>
    </sheetView>
  </sheetViews>
  <sheetFormatPr defaultColWidth="13" defaultRowHeight="18" customHeight="1"/>
  <cols>
    <col min="1" max="256" width="13.109375" style="84" customWidth="1"/>
    <col min="257" max="16384" width="13" style="72"/>
  </cols>
  <sheetData>
    <row r="1" spans="1:8" ht="15">
      <c r="A1" s="97" t="s">
        <v>289</v>
      </c>
      <c r="B1" s="98"/>
      <c r="C1" s="98"/>
      <c r="D1" s="98"/>
      <c r="E1" s="98"/>
      <c r="F1" s="98"/>
      <c r="G1" s="98"/>
      <c r="H1" s="98"/>
    </row>
    <row r="2" spans="1:8" ht="20.55" customHeight="1">
      <c r="A2" s="85" t="s">
        <v>290</v>
      </c>
      <c r="B2" s="85" t="s">
        <v>3</v>
      </c>
      <c r="C2" s="85" t="s">
        <v>291</v>
      </c>
      <c r="D2" s="85" t="s">
        <v>292</v>
      </c>
      <c r="E2" s="85" t="s">
        <v>293</v>
      </c>
      <c r="F2" s="85" t="s">
        <v>6</v>
      </c>
      <c r="G2" s="85" t="s">
        <v>102</v>
      </c>
      <c r="H2" s="85"/>
    </row>
    <row r="3" spans="1:8" ht="20.55" customHeight="1">
      <c r="A3" s="89"/>
      <c r="B3" s="92"/>
      <c r="C3" s="92"/>
      <c r="D3" s="92"/>
      <c r="E3" s="92"/>
      <c r="F3" s="92"/>
      <c r="G3" s="92"/>
      <c r="H3" s="92"/>
    </row>
    <row r="4" spans="1:8" ht="32.4" customHeight="1">
      <c r="A4" s="89" t="s">
        <v>294</v>
      </c>
      <c r="B4" s="92" t="s">
        <v>295</v>
      </c>
      <c r="C4" s="92" t="s">
        <v>296</v>
      </c>
      <c r="D4" s="92" t="s">
        <v>22</v>
      </c>
      <c r="E4" s="92" t="s">
        <v>22</v>
      </c>
      <c r="F4" s="92">
        <v>10</v>
      </c>
      <c r="G4" s="92" t="s">
        <v>109</v>
      </c>
      <c r="H4" s="92"/>
    </row>
    <row r="5" spans="1:8" ht="20.399999999999999" customHeight="1">
      <c r="A5" s="89" t="s">
        <v>297</v>
      </c>
      <c r="B5" s="92" t="s">
        <v>298</v>
      </c>
      <c r="C5" s="92" t="s">
        <v>299</v>
      </c>
      <c r="D5" s="92" t="s">
        <v>22</v>
      </c>
      <c r="E5" s="92" t="s">
        <v>22</v>
      </c>
      <c r="F5" s="92">
        <v>19</v>
      </c>
      <c r="G5" s="92" t="s">
        <v>105</v>
      </c>
      <c r="H5" s="92"/>
    </row>
    <row r="6" spans="1:8" ht="20.399999999999999" customHeight="1">
      <c r="A6" s="89" t="s">
        <v>297</v>
      </c>
      <c r="B6" s="92" t="s">
        <v>300</v>
      </c>
      <c r="C6" s="92" t="s">
        <v>301</v>
      </c>
      <c r="D6" s="92" t="s">
        <v>22</v>
      </c>
      <c r="E6" s="92" t="s">
        <v>22</v>
      </c>
      <c r="F6" s="92">
        <v>12</v>
      </c>
      <c r="G6" s="92" t="s">
        <v>105</v>
      </c>
      <c r="H6" s="92"/>
    </row>
    <row r="7" spans="1:8" ht="20.399999999999999" customHeight="1">
      <c r="A7" s="89" t="s">
        <v>302</v>
      </c>
      <c r="B7" s="92" t="s">
        <v>303</v>
      </c>
      <c r="C7" s="92" t="s">
        <v>304</v>
      </c>
      <c r="D7" s="92" t="s">
        <v>22</v>
      </c>
      <c r="E7" s="92" t="s">
        <v>22</v>
      </c>
      <c r="F7" s="92">
        <v>10</v>
      </c>
      <c r="G7" s="92" t="s">
        <v>117</v>
      </c>
      <c r="H7" s="92"/>
    </row>
    <row r="8" spans="1:8" ht="20.399999999999999" customHeight="1">
      <c r="A8" s="89" t="s">
        <v>305</v>
      </c>
      <c r="B8" s="92" t="s">
        <v>306</v>
      </c>
      <c r="C8" s="92" t="s">
        <v>307</v>
      </c>
      <c r="D8" s="92" t="s">
        <v>22</v>
      </c>
      <c r="E8" s="92" t="s">
        <v>22</v>
      </c>
      <c r="F8" s="92">
        <v>19</v>
      </c>
      <c r="G8" s="92" t="s">
        <v>117</v>
      </c>
      <c r="H8" s="92"/>
    </row>
    <row r="9" spans="1:8" ht="20.399999999999999" customHeight="1">
      <c r="A9" s="89" t="s">
        <v>308</v>
      </c>
      <c r="B9" s="92" t="s">
        <v>306</v>
      </c>
      <c r="C9" s="92" t="s">
        <v>309</v>
      </c>
      <c r="D9" s="92" t="s">
        <v>22</v>
      </c>
      <c r="E9" s="92" t="s">
        <v>22</v>
      </c>
      <c r="F9" s="92">
        <v>19</v>
      </c>
      <c r="G9" s="92" t="s">
        <v>117</v>
      </c>
      <c r="H9" s="92"/>
    </row>
    <row r="10" spans="1:8" ht="20.399999999999999" customHeight="1">
      <c r="A10" s="89" t="s">
        <v>310</v>
      </c>
      <c r="B10" s="92" t="s">
        <v>311</v>
      </c>
      <c r="C10" s="92" t="s">
        <v>299</v>
      </c>
      <c r="D10" s="92" t="s">
        <v>22</v>
      </c>
      <c r="E10" s="92" t="s">
        <v>22</v>
      </c>
      <c r="F10" s="92">
        <v>19</v>
      </c>
      <c r="G10" s="92" t="s">
        <v>117</v>
      </c>
      <c r="H10" s="92"/>
    </row>
    <row r="11" spans="1:8" ht="32.4" customHeight="1">
      <c r="A11" s="89" t="s">
        <v>312</v>
      </c>
      <c r="B11" s="92" t="s">
        <v>313</v>
      </c>
      <c r="C11" s="92" t="s">
        <v>314</v>
      </c>
      <c r="D11" s="92" t="s">
        <v>22</v>
      </c>
      <c r="E11" s="92" t="s">
        <v>22</v>
      </c>
      <c r="F11" s="92">
        <v>8</v>
      </c>
      <c r="G11" s="92" t="s">
        <v>109</v>
      </c>
      <c r="H11" s="92"/>
    </row>
    <row r="12" spans="1:8" ht="20.399999999999999" customHeight="1">
      <c r="A12" s="89" t="s">
        <v>315</v>
      </c>
      <c r="B12" s="92" t="s">
        <v>316</v>
      </c>
      <c r="C12" s="92" t="s">
        <v>317</v>
      </c>
      <c r="D12" s="92" t="s">
        <v>22</v>
      </c>
      <c r="E12" s="92" t="s">
        <v>22</v>
      </c>
      <c r="F12" s="92">
        <v>14</v>
      </c>
      <c r="G12" s="92" t="s">
        <v>117</v>
      </c>
      <c r="H12" s="92"/>
    </row>
    <row r="13" spans="1:8" ht="20.399999999999999" customHeight="1">
      <c r="A13" s="89" t="s">
        <v>315</v>
      </c>
      <c r="B13" s="92" t="s">
        <v>318</v>
      </c>
      <c r="C13" s="92" t="s">
        <v>296</v>
      </c>
      <c r="D13" s="92" t="s">
        <v>22</v>
      </c>
      <c r="E13" s="92" t="s">
        <v>22</v>
      </c>
      <c r="F13" s="92">
        <v>10</v>
      </c>
      <c r="G13" s="92" t="s">
        <v>117</v>
      </c>
      <c r="H13" s="92"/>
    </row>
    <row r="14" spans="1:8" ht="20.399999999999999" customHeight="1">
      <c r="A14" s="89" t="s">
        <v>319</v>
      </c>
      <c r="B14" s="92" t="s">
        <v>320</v>
      </c>
      <c r="C14" s="92" t="s">
        <v>321</v>
      </c>
      <c r="D14" s="92" t="s">
        <v>22</v>
      </c>
      <c r="E14" s="92" t="s">
        <v>22</v>
      </c>
      <c r="F14" s="92">
        <v>16</v>
      </c>
      <c r="G14" s="92" t="s">
        <v>201</v>
      </c>
      <c r="H14" s="92"/>
    </row>
    <row r="15" spans="1:8" ht="20.399999999999999" customHeight="1">
      <c r="A15" s="89" t="s">
        <v>322</v>
      </c>
      <c r="B15" s="92" t="s">
        <v>300</v>
      </c>
      <c r="C15" s="92" t="s">
        <v>323</v>
      </c>
      <c r="D15" s="92" t="s">
        <v>22</v>
      </c>
      <c r="E15" s="92" t="s">
        <v>22</v>
      </c>
      <c r="F15" s="92">
        <v>8</v>
      </c>
      <c r="G15" s="92" t="s">
        <v>113</v>
      </c>
      <c r="H15" s="92"/>
    </row>
    <row r="16" spans="1:8" ht="20.399999999999999" customHeight="1">
      <c r="A16" s="89" t="s">
        <v>322</v>
      </c>
      <c r="B16" s="92" t="s">
        <v>324</v>
      </c>
      <c r="C16" s="92" t="s">
        <v>314</v>
      </c>
      <c r="D16" s="92" t="s">
        <v>22</v>
      </c>
      <c r="E16" s="92" t="s">
        <v>22</v>
      </c>
      <c r="F16" s="92">
        <v>8</v>
      </c>
      <c r="G16" s="92" t="s">
        <v>113</v>
      </c>
      <c r="H16" s="92"/>
    </row>
    <row r="17" spans="1:8" ht="20.399999999999999" customHeight="1">
      <c r="A17" s="89" t="s">
        <v>325</v>
      </c>
      <c r="B17" s="92" t="s">
        <v>326</v>
      </c>
      <c r="C17" s="92" t="s">
        <v>327</v>
      </c>
      <c r="D17" s="92"/>
      <c r="E17" s="92" t="s">
        <v>22</v>
      </c>
      <c r="F17" s="92" t="s">
        <v>328</v>
      </c>
      <c r="G17" s="92"/>
      <c r="H17" s="92"/>
    </row>
    <row r="18" spans="1:8" ht="20.399999999999999" customHeight="1">
      <c r="A18" s="89" t="s">
        <v>329</v>
      </c>
      <c r="B18" s="92" t="s">
        <v>330</v>
      </c>
      <c r="C18" s="92" t="s">
        <v>323</v>
      </c>
      <c r="D18" s="92" t="s">
        <v>22</v>
      </c>
      <c r="E18" s="92" t="s">
        <v>22</v>
      </c>
      <c r="F18" s="92">
        <v>8</v>
      </c>
      <c r="G18" s="92" t="s">
        <v>113</v>
      </c>
      <c r="H18" s="92"/>
    </row>
    <row r="19" spans="1:8" ht="20.399999999999999" customHeight="1">
      <c r="A19" s="89" t="s">
        <v>331</v>
      </c>
      <c r="B19" s="92" t="s">
        <v>318</v>
      </c>
      <c r="C19" s="92" t="s">
        <v>332</v>
      </c>
      <c r="D19" s="92" t="s">
        <v>22</v>
      </c>
      <c r="E19" s="92" t="s">
        <v>22</v>
      </c>
      <c r="F19" s="92">
        <v>12</v>
      </c>
      <c r="G19" s="92" t="s">
        <v>117</v>
      </c>
      <c r="H19" s="92"/>
    </row>
    <row r="20" spans="1:8" ht="20.399999999999999" customHeight="1">
      <c r="A20" s="89" t="s">
        <v>331</v>
      </c>
      <c r="B20" s="92" t="s">
        <v>333</v>
      </c>
      <c r="C20" s="92" t="s">
        <v>323</v>
      </c>
      <c r="D20" s="92" t="s">
        <v>22</v>
      </c>
      <c r="E20" s="92" t="s">
        <v>22</v>
      </c>
      <c r="F20" s="92">
        <v>8</v>
      </c>
      <c r="G20" s="92" t="s">
        <v>117</v>
      </c>
      <c r="H20" s="92"/>
    </row>
    <row r="21" spans="1:8" ht="20.399999999999999" customHeight="1">
      <c r="A21" s="89" t="s">
        <v>334</v>
      </c>
      <c r="B21" s="92" t="s">
        <v>335</v>
      </c>
      <c r="C21" s="92" t="s">
        <v>336</v>
      </c>
      <c r="D21" s="92" t="s">
        <v>22</v>
      </c>
      <c r="E21" s="92" t="s">
        <v>22</v>
      </c>
      <c r="F21" s="92">
        <v>14</v>
      </c>
      <c r="G21" s="92" t="s">
        <v>105</v>
      </c>
      <c r="H21" s="92"/>
    </row>
    <row r="22" spans="1:8" ht="32.4" customHeight="1">
      <c r="A22" s="89" t="s">
        <v>337</v>
      </c>
      <c r="B22" s="92" t="s">
        <v>338</v>
      </c>
      <c r="C22" s="92" t="s">
        <v>336</v>
      </c>
      <c r="D22" s="92" t="s">
        <v>22</v>
      </c>
      <c r="E22" s="92" t="s">
        <v>22</v>
      </c>
      <c r="F22" s="92">
        <v>14</v>
      </c>
      <c r="G22" s="92" t="s">
        <v>109</v>
      </c>
      <c r="H22" s="92"/>
    </row>
    <row r="23" spans="1:8" ht="20.399999999999999" customHeight="1">
      <c r="A23" s="89" t="s">
        <v>339</v>
      </c>
      <c r="B23" s="92" t="s">
        <v>340</v>
      </c>
      <c r="C23" s="92" t="s">
        <v>299</v>
      </c>
      <c r="D23" s="92" t="s">
        <v>22</v>
      </c>
      <c r="E23" s="92"/>
      <c r="F23" s="92">
        <v>19</v>
      </c>
      <c r="G23" s="92" t="s">
        <v>209</v>
      </c>
      <c r="H23" s="92"/>
    </row>
    <row r="24" spans="1:8" ht="20.399999999999999" customHeight="1">
      <c r="A24" s="89" t="s">
        <v>341</v>
      </c>
      <c r="B24" s="92" t="s">
        <v>342</v>
      </c>
      <c r="C24" s="92" t="s">
        <v>332</v>
      </c>
      <c r="D24" s="92" t="s">
        <v>22</v>
      </c>
      <c r="E24" s="88"/>
      <c r="F24" s="92">
        <v>12</v>
      </c>
      <c r="G24" s="92" t="s">
        <v>105</v>
      </c>
      <c r="H24" s="88"/>
    </row>
    <row r="25" spans="1:8" ht="32.4" customHeight="1">
      <c r="A25" s="89" t="s">
        <v>343</v>
      </c>
      <c r="B25" s="92" t="s">
        <v>344</v>
      </c>
      <c r="C25" s="92" t="s">
        <v>345</v>
      </c>
      <c r="D25" s="92" t="s">
        <v>22</v>
      </c>
      <c r="E25" s="92" t="s">
        <v>22</v>
      </c>
      <c r="F25" s="92">
        <v>6</v>
      </c>
      <c r="G25" s="92" t="s">
        <v>109</v>
      </c>
      <c r="H25" s="88"/>
    </row>
    <row r="26" spans="1:8" ht="20.399999999999999" customHeight="1">
      <c r="A26" s="89" t="s">
        <v>346</v>
      </c>
      <c r="B26" s="92" t="s">
        <v>347</v>
      </c>
      <c r="C26" s="92" t="s">
        <v>321</v>
      </c>
      <c r="D26" s="92" t="s">
        <v>22</v>
      </c>
      <c r="E26" s="88"/>
      <c r="F26" s="92">
        <v>16</v>
      </c>
      <c r="G26" s="92" t="s">
        <v>113</v>
      </c>
      <c r="H26" s="88"/>
    </row>
    <row r="27" spans="1:8" ht="20.399999999999999" customHeight="1">
      <c r="A27" s="89" t="s">
        <v>348</v>
      </c>
      <c r="B27" s="92" t="s">
        <v>349</v>
      </c>
      <c r="C27" s="92" t="s">
        <v>314</v>
      </c>
      <c r="D27" s="92" t="s">
        <v>22</v>
      </c>
      <c r="E27" s="88"/>
      <c r="F27" s="92">
        <v>8</v>
      </c>
      <c r="G27" s="92" t="s">
        <v>105</v>
      </c>
      <c r="H27" s="88"/>
    </row>
    <row r="28" spans="1:8" ht="32.4" customHeight="1">
      <c r="A28" s="89" t="s">
        <v>350</v>
      </c>
      <c r="B28" s="92" t="s">
        <v>349</v>
      </c>
      <c r="C28" s="92" t="s">
        <v>299</v>
      </c>
      <c r="D28" s="92" t="s">
        <v>22</v>
      </c>
      <c r="E28" s="92" t="s">
        <v>22</v>
      </c>
      <c r="F28" s="92">
        <v>19</v>
      </c>
      <c r="G28" s="92" t="s">
        <v>109</v>
      </c>
      <c r="H28" s="88"/>
    </row>
    <row r="29" spans="1:8" ht="32.4" customHeight="1">
      <c r="A29" s="89" t="s">
        <v>350</v>
      </c>
      <c r="B29" s="92" t="s">
        <v>338</v>
      </c>
      <c r="C29" s="92" t="s">
        <v>336</v>
      </c>
      <c r="D29" s="92" t="s">
        <v>22</v>
      </c>
      <c r="E29" s="92" t="s">
        <v>22</v>
      </c>
      <c r="F29" s="92">
        <v>14</v>
      </c>
      <c r="G29" s="92" t="s">
        <v>120</v>
      </c>
      <c r="H29" s="88"/>
    </row>
    <row r="30" spans="1:8" ht="20.399999999999999" customHeight="1">
      <c r="A30" s="89" t="s">
        <v>351</v>
      </c>
      <c r="B30" s="92" t="s">
        <v>352</v>
      </c>
      <c r="C30" s="92" t="s">
        <v>304</v>
      </c>
      <c r="D30" s="92" t="s">
        <v>22</v>
      </c>
      <c r="E30" s="92" t="s">
        <v>22</v>
      </c>
      <c r="F30" s="92">
        <v>10</v>
      </c>
      <c r="G30" s="92" t="s">
        <v>105</v>
      </c>
      <c r="H30" s="88"/>
    </row>
    <row r="31" spans="1:8" ht="20.399999999999999" customHeight="1">
      <c r="A31" s="89" t="s">
        <v>351</v>
      </c>
      <c r="B31" s="92" t="s">
        <v>353</v>
      </c>
      <c r="C31" s="92" t="s">
        <v>345</v>
      </c>
      <c r="D31" s="92" t="s">
        <v>22</v>
      </c>
      <c r="E31" s="92" t="s">
        <v>22</v>
      </c>
      <c r="F31" s="92">
        <v>6</v>
      </c>
      <c r="G31" s="92" t="s">
        <v>105</v>
      </c>
      <c r="H31" s="88"/>
    </row>
    <row r="32" spans="1:8" ht="32.4" customHeight="1">
      <c r="A32" s="89" t="s">
        <v>354</v>
      </c>
      <c r="B32" s="92" t="s">
        <v>355</v>
      </c>
      <c r="C32" s="92" t="s">
        <v>304</v>
      </c>
      <c r="D32" s="92" t="s">
        <v>22</v>
      </c>
      <c r="E32" s="92" t="s">
        <v>22</v>
      </c>
      <c r="F32" s="92">
        <v>10</v>
      </c>
      <c r="G32" s="92" t="s">
        <v>120</v>
      </c>
      <c r="H32" s="88"/>
    </row>
    <row r="33" spans="1:8" ht="20.399999999999999" customHeight="1">
      <c r="A33" s="89" t="s">
        <v>356</v>
      </c>
      <c r="B33" s="92" t="s">
        <v>357</v>
      </c>
      <c r="C33" s="92" t="s">
        <v>309</v>
      </c>
      <c r="D33" s="92" t="s">
        <v>22</v>
      </c>
      <c r="E33" s="88"/>
      <c r="F33" s="92">
        <v>19</v>
      </c>
      <c r="G33" s="92" t="s">
        <v>117</v>
      </c>
      <c r="H33" s="88"/>
    </row>
    <row r="34" spans="1:8" ht="20.399999999999999" customHeight="1">
      <c r="A34" s="89" t="s">
        <v>358</v>
      </c>
      <c r="B34" s="92" t="s">
        <v>338</v>
      </c>
      <c r="C34" s="92" t="s">
        <v>299</v>
      </c>
      <c r="D34" s="92" t="s">
        <v>22</v>
      </c>
      <c r="E34" s="88"/>
      <c r="F34" s="92">
        <v>19</v>
      </c>
      <c r="G34" s="92" t="s">
        <v>117</v>
      </c>
      <c r="H34" s="88"/>
    </row>
    <row r="35" spans="1:8" ht="32.4" customHeight="1">
      <c r="A35" s="89" t="s">
        <v>359</v>
      </c>
      <c r="B35" s="92" t="s">
        <v>303</v>
      </c>
      <c r="C35" s="92" t="s">
        <v>314</v>
      </c>
      <c r="D35" s="92" t="s">
        <v>22</v>
      </c>
      <c r="E35" s="92" t="s">
        <v>22</v>
      </c>
      <c r="F35" s="92">
        <v>8</v>
      </c>
      <c r="G35" s="92" t="s">
        <v>105</v>
      </c>
      <c r="H35" s="88"/>
    </row>
    <row r="36" spans="1:8" ht="32.4" customHeight="1">
      <c r="A36" s="89" t="s">
        <v>360</v>
      </c>
      <c r="B36" s="92" t="s">
        <v>361</v>
      </c>
      <c r="C36" s="92" t="s">
        <v>345</v>
      </c>
      <c r="D36" s="92" t="s">
        <v>22</v>
      </c>
      <c r="E36" s="92" t="s">
        <v>22</v>
      </c>
      <c r="F36" s="92">
        <v>6</v>
      </c>
      <c r="G36" s="92" t="s">
        <v>130</v>
      </c>
      <c r="H36" s="88"/>
    </row>
    <row r="37" spans="1:8" ht="20.399999999999999" customHeight="1">
      <c r="A37" s="89" t="s">
        <v>362</v>
      </c>
      <c r="B37" s="92" t="s">
        <v>363</v>
      </c>
      <c r="C37" s="92" t="s">
        <v>332</v>
      </c>
      <c r="D37" s="92" t="s">
        <v>22</v>
      </c>
      <c r="E37" s="88"/>
      <c r="F37" s="92">
        <v>12</v>
      </c>
      <c r="G37" s="92" t="s">
        <v>105</v>
      </c>
      <c r="H37" s="88"/>
    </row>
    <row r="38" spans="1:8" ht="20.399999999999999" customHeight="1">
      <c r="A38" s="87"/>
      <c r="B38" s="88"/>
      <c r="C38" s="88"/>
      <c r="D38" s="88"/>
      <c r="E38" s="88"/>
      <c r="F38" s="88"/>
      <c r="G38" s="88"/>
      <c r="H38" s="88"/>
    </row>
    <row r="39" spans="1:8" ht="20.399999999999999" customHeight="1">
      <c r="A39" s="89" t="s">
        <v>364</v>
      </c>
      <c r="B39" s="92" t="s">
        <v>353</v>
      </c>
      <c r="C39" s="92" t="s">
        <v>299</v>
      </c>
      <c r="D39" s="92" t="s">
        <v>22</v>
      </c>
      <c r="E39" s="92" t="s">
        <v>22</v>
      </c>
      <c r="F39" s="92">
        <v>19</v>
      </c>
      <c r="G39" s="92" t="s">
        <v>113</v>
      </c>
      <c r="H39" s="88"/>
    </row>
    <row r="40" spans="1:8" ht="20.399999999999999" customHeight="1">
      <c r="A40" s="89" t="s">
        <v>365</v>
      </c>
      <c r="B40" s="92" t="s">
        <v>366</v>
      </c>
      <c r="C40" s="92" t="s">
        <v>317</v>
      </c>
      <c r="D40" s="92" t="s">
        <v>22</v>
      </c>
      <c r="E40" s="88" t="s">
        <v>22</v>
      </c>
      <c r="F40" s="92">
        <v>14</v>
      </c>
      <c r="G40" s="92" t="s">
        <v>113</v>
      </c>
      <c r="H40" s="88"/>
    </row>
    <row r="41" spans="1:8" ht="20.399999999999999" customHeight="1">
      <c r="A41" s="89" t="s">
        <v>367</v>
      </c>
      <c r="B41" s="92" t="s">
        <v>366</v>
      </c>
      <c r="C41" s="92" t="s">
        <v>301</v>
      </c>
      <c r="D41" s="92" t="s">
        <v>22</v>
      </c>
      <c r="E41" s="92" t="s">
        <v>22</v>
      </c>
      <c r="F41" s="92">
        <v>12</v>
      </c>
      <c r="G41" s="92" t="s">
        <v>113</v>
      </c>
      <c r="H41" s="88"/>
    </row>
    <row r="42" spans="1:8" ht="20.399999999999999" customHeight="1">
      <c r="A42" s="89" t="s">
        <v>368</v>
      </c>
      <c r="B42" s="92" t="s">
        <v>369</v>
      </c>
      <c r="C42" s="92" t="s">
        <v>323</v>
      </c>
      <c r="D42" s="92" t="s">
        <v>22</v>
      </c>
      <c r="E42" s="92" t="s">
        <v>22</v>
      </c>
      <c r="F42" s="92">
        <v>8</v>
      </c>
      <c r="G42" s="92" t="s">
        <v>113</v>
      </c>
      <c r="H42" s="88"/>
    </row>
    <row r="43" spans="1:8" ht="20.399999999999999" customHeight="1">
      <c r="A43" s="89" t="s">
        <v>370</v>
      </c>
      <c r="B43" s="92" t="s">
        <v>371</v>
      </c>
      <c r="C43" s="92" t="s">
        <v>372</v>
      </c>
      <c r="D43" s="92" t="s">
        <v>22</v>
      </c>
      <c r="E43" s="92" t="s">
        <v>22</v>
      </c>
      <c r="F43" s="92" t="s">
        <v>328</v>
      </c>
      <c r="G43" s="92" t="s">
        <v>117</v>
      </c>
      <c r="H43" s="88"/>
    </row>
    <row r="44" spans="1:8" ht="20.399999999999999" customHeight="1">
      <c r="A44" s="89" t="s">
        <v>373</v>
      </c>
      <c r="B44" s="92" t="s">
        <v>318</v>
      </c>
      <c r="C44" s="92" t="s">
        <v>309</v>
      </c>
      <c r="D44" s="92" t="s">
        <v>22</v>
      </c>
      <c r="E44" s="92" t="s">
        <v>22</v>
      </c>
      <c r="F44" s="92">
        <v>19</v>
      </c>
      <c r="G44" s="92" t="s">
        <v>212</v>
      </c>
      <c r="H44" s="88"/>
    </row>
    <row r="45" spans="1:8" ht="20.399999999999999" customHeight="1">
      <c r="A45" s="89" t="s">
        <v>100</v>
      </c>
      <c r="B45" s="92" t="s">
        <v>374</v>
      </c>
      <c r="C45" s="92" t="s">
        <v>375</v>
      </c>
      <c r="D45" s="92" t="s">
        <v>22</v>
      </c>
      <c r="E45" s="92" t="s">
        <v>22</v>
      </c>
      <c r="F45" s="92" t="s">
        <v>328</v>
      </c>
      <c r="G45" s="92" t="s">
        <v>117</v>
      </c>
      <c r="H45" s="88"/>
    </row>
    <row r="46" spans="1:8" ht="20.399999999999999" customHeight="1">
      <c r="A46" s="87"/>
      <c r="B46" s="88"/>
      <c r="C46" s="88"/>
      <c r="D46" s="88"/>
      <c r="E46" s="88"/>
      <c r="F46" s="88"/>
      <c r="G46" s="88"/>
      <c r="H46" s="88"/>
    </row>
    <row r="47" spans="1:8" ht="20.399999999999999" customHeight="1">
      <c r="A47" s="89" t="s">
        <v>370</v>
      </c>
      <c r="B47" s="92" t="s">
        <v>376</v>
      </c>
      <c r="C47" s="92" t="s">
        <v>314</v>
      </c>
      <c r="D47" s="92" t="s">
        <v>22</v>
      </c>
      <c r="E47" s="88"/>
      <c r="F47" s="92">
        <v>8</v>
      </c>
      <c r="G47" s="92" t="s">
        <v>117</v>
      </c>
      <c r="H47" s="88"/>
    </row>
    <row r="48" spans="1:8" ht="20.399999999999999" customHeight="1">
      <c r="A48" s="89" t="s">
        <v>377</v>
      </c>
      <c r="B48" s="92" t="s">
        <v>378</v>
      </c>
      <c r="C48" s="92" t="s">
        <v>314</v>
      </c>
      <c r="D48" s="92" t="s">
        <v>22</v>
      </c>
      <c r="E48" s="92" t="s">
        <v>22</v>
      </c>
      <c r="F48" s="92">
        <v>8</v>
      </c>
      <c r="G48" s="92" t="s">
        <v>105</v>
      </c>
      <c r="H48" s="88"/>
    </row>
    <row r="49" spans="1:8" ht="20.399999999999999" customHeight="1">
      <c r="A49" s="89" t="s">
        <v>379</v>
      </c>
      <c r="B49" s="92" t="s">
        <v>380</v>
      </c>
      <c r="C49" s="92" t="s">
        <v>323</v>
      </c>
      <c r="D49" s="92" t="s">
        <v>22</v>
      </c>
      <c r="E49" s="92" t="s">
        <v>22</v>
      </c>
      <c r="F49" s="92">
        <v>8</v>
      </c>
      <c r="G49" s="92" t="s">
        <v>105</v>
      </c>
      <c r="H49" s="88"/>
    </row>
    <row r="50" spans="1:8" ht="20.399999999999999" customHeight="1">
      <c r="A50" s="89" t="s">
        <v>381</v>
      </c>
      <c r="B50" s="92" t="s">
        <v>382</v>
      </c>
      <c r="C50" s="92" t="s">
        <v>383</v>
      </c>
      <c r="D50" s="92" t="s">
        <v>22</v>
      </c>
      <c r="E50" s="92" t="s">
        <v>22</v>
      </c>
      <c r="F50" s="92" t="s">
        <v>328</v>
      </c>
      <c r="G50" s="92" t="s">
        <v>105</v>
      </c>
      <c r="H50" s="88"/>
    </row>
    <row r="51" spans="1:8" ht="20.399999999999999" customHeight="1">
      <c r="A51" s="89" t="s">
        <v>384</v>
      </c>
      <c r="B51" s="92" t="s">
        <v>385</v>
      </c>
      <c r="C51" s="92" t="s">
        <v>301</v>
      </c>
      <c r="D51" s="92" t="s">
        <v>22</v>
      </c>
      <c r="E51" s="92" t="s">
        <v>22</v>
      </c>
      <c r="F51" s="92">
        <v>12</v>
      </c>
      <c r="G51" s="92" t="s">
        <v>105</v>
      </c>
      <c r="H51" s="88"/>
    </row>
    <row r="52" spans="1:8" ht="32.4" customHeight="1">
      <c r="A52" s="89" t="s">
        <v>386</v>
      </c>
      <c r="B52" s="92" t="s">
        <v>300</v>
      </c>
      <c r="C52" s="92" t="s">
        <v>314</v>
      </c>
      <c r="D52" s="92" t="s">
        <v>22</v>
      </c>
      <c r="E52" s="92" t="s">
        <v>22</v>
      </c>
      <c r="F52" s="92">
        <v>8</v>
      </c>
      <c r="G52" s="92" t="s">
        <v>109</v>
      </c>
      <c r="H52" s="88"/>
    </row>
    <row r="53" spans="1:8" ht="20.399999999999999" customHeight="1">
      <c r="A53" s="89" t="s">
        <v>387</v>
      </c>
      <c r="B53" s="92" t="s">
        <v>97</v>
      </c>
      <c r="C53" s="92" t="s">
        <v>388</v>
      </c>
      <c r="D53" s="92" t="s">
        <v>22</v>
      </c>
      <c r="E53" s="92" t="s">
        <v>22</v>
      </c>
      <c r="F53" s="92" t="s">
        <v>328</v>
      </c>
      <c r="G53" s="92" t="s">
        <v>105</v>
      </c>
      <c r="H53" s="88"/>
    </row>
    <row r="54" spans="1:8" ht="20.399999999999999" customHeight="1">
      <c r="A54" s="89" t="s">
        <v>387</v>
      </c>
      <c r="B54" s="92" t="s">
        <v>389</v>
      </c>
      <c r="C54" s="92" t="s">
        <v>314</v>
      </c>
      <c r="D54" s="92" t="s">
        <v>22</v>
      </c>
      <c r="E54" s="92" t="s">
        <v>22</v>
      </c>
      <c r="F54" s="92">
        <v>8</v>
      </c>
      <c r="G54" s="92" t="s">
        <v>105</v>
      </c>
      <c r="H54" s="88"/>
    </row>
    <row r="55" spans="1:8" ht="20.399999999999999" customHeight="1">
      <c r="A55" s="89" t="s">
        <v>387</v>
      </c>
      <c r="B55" s="92" t="s">
        <v>390</v>
      </c>
      <c r="C55" s="92" t="s">
        <v>314</v>
      </c>
      <c r="D55" s="92" t="s">
        <v>22</v>
      </c>
      <c r="E55" s="92" t="s">
        <v>22</v>
      </c>
      <c r="F55" s="92">
        <v>8</v>
      </c>
      <c r="G55" s="92" t="s">
        <v>105</v>
      </c>
      <c r="H55" s="88"/>
    </row>
    <row r="56" spans="1:8" ht="20.399999999999999" customHeight="1">
      <c r="A56" s="89" t="s">
        <v>391</v>
      </c>
      <c r="B56" s="92" t="s">
        <v>392</v>
      </c>
      <c r="C56" s="92" t="s">
        <v>309</v>
      </c>
      <c r="D56" s="92" t="s">
        <v>22</v>
      </c>
      <c r="E56" s="92" t="s">
        <v>22</v>
      </c>
      <c r="F56" s="92">
        <v>19</v>
      </c>
      <c r="G56" s="92" t="s">
        <v>117</v>
      </c>
      <c r="H56" s="88"/>
    </row>
    <row r="57" spans="1:8" ht="20.399999999999999" customHeight="1">
      <c r="A57" s="89" t="s">
        <v>393</v>
      </c>
      <c r="B57" s="92" t="s">
        <v>374</v>
      </c>
      <c r="C57" s="92" t="s">
        <v>332</v>
      </c>
      <c r="D57" s="92" t="s">
        <v>22</v>
      </c>
      <c r="E57" s="92" t="s">
        <v>22</v>
      </c>
      <c r="F57" s="92">
        <v>12</v>
      </c>
      <c r="G57" s="92" t="s">
        <v>117</v>
      </c>
      <c r="H57" s="88"/>
    </row>
    <row r="58" spans="1:8" ht="20.399999999999999" customHeight="1">
      <c r="A58" s="89" t="s">
        <v>393</v>
      </c>
      <c r="B58" s="92" t="s">
        <v>330</v>
      </c>
      <c r="C58" s="92" t="s">
        <v>296</v>
      </c>
      <c r="D58" s="92" t="s">
        <v>22</v>
      </c>
      <c r="E58" s="92" t="s">
        <v>22</v>
      </c>
      <c r="F58" s="92">
        <v>10</v>
      </c>
      <c r="G58" s="92" t="s">
        <v>117</v>
      </c>
      <c r="H58" s="88"/>
    </row>
    <row r="59" spans="1:8" ht="20.399999999999999" customHeight="1">
      <c r="A59" s="89" t="s">
        <v>394</v>
      </c>
      <c r="B59" s="92" t="s">
        <v>395</v>
      </c>
      <c r="C59" s="92" t="s">
        <v>336</v>
      </c>
      <c r="D59" s="92" t="s">
        <v>22</v>
      </c>
      <c r="E59" s="92" t="s">
        <v>22</v>
      </c>
      <c r="F59" s="92">
        <v>14</v>
      </c>
      <c r="G59" s="92" t="s">
        <v>117</v>
      </c>
      <c r="H59" s="88"/>
    </row>
    <row r="60" spans="1:8" ht="20.399999999999999" customHeight="1">
      <c r="A60" s="89" t="s">
        <v>396</v>
      </c>
      <c r="B60" s="92" t="s">
        <v>397</v>
      </c>
      <c r="C60" s="92" t="s">
        <v>301</v>
      </c>
      <c r="D60" s="92" t="s">
        <v>22</v>
      </c>
      <c r="E60" s="92" t="s">
        <v>22</v>
      </c>
      <c r="F60" s="92">
        <v>12</v>
      </c>
      <c r="G60" s="92" t="s">
        <v>117</v>
      </c>
      <c r="H60" s="88"/>
    </row>
    <row r="61" spans="1:8" ht="20.399999999999999" customHeight="1">
      <c r="A61" s="89" t="s">
        <v>398</v>
      </c>
      <c r="B61" s="92" t="s">
        <v>399</v>
      </c>
      <c r="C61" s="92" t="s">
        <v>317</v>
      </c>
      <c r="D61" s="92" t="s">
        <v>22</v>
      </c>
      <c r="E61" s="92" t="s">
        <v>22</v>
      </c>
      <c r="F61" s="92">
        <v>14</v>
      </c>
      <c r="G61" s="92" t="s">
        <v>117</v>
      </c>
      <c r="H61" s="88"/>
    </row>
    <row r="62" spans="1:8" ht="20.399999999999999" customHeight="1">
      <c r="A62" s="89" t="s">
        <v>400</v>
      </c>
      <c r="B62" s="92" t="s">
        <v>318</v>
      </c>
      <c r="C62" s="92" t="s">
        <v>401</v>
      </c>
      <c r="D62" s="92" t="s">
        <v>22</v>
      </c>
      <c r="E62" s="92" t="s">
        <v>22</v>
      </c>
      <c r="F62" s="92" t="s">
        <v>402</v>
      </c>
      <c r="G62" s="92" t="s">
        <v>117</v>
      </c>
      <c r="H62" s="88"/>
    </row>
    <row r="63" spans="1:8" ht="20.399999999999999" customHeight="1">
      <c r="A63" s="89" t="s">
        <v>403</v>
      </c>
      <c r="B63" s="92" t="s">
        <v>404</v>
      </c>
      <c r="C63" s="92" t="s">
        <v>296</v>
      </c>
      <c r="D63" s="92" t="s">
        <v>22</v>
      </c>
      <c r="E63" s="92" t="s">
        <v>22</v>
      </c>
      <c r="F63" s="92">
        <v>10</v>
      </c>
      <c r="G63" s="92" t="s">
        <v>117</v>
      </c>
      <c r="H63" s="88"/>
    </row>
    <row r="64" spans="1:8" ht="20.399999999999999" customHeight="1">
      <c r="A64" s="89" t="s">
        <v>405</v>
      </c>
      <c r="B64" s="92" t="s">
        <v>333</v>
      </c>
      <c r="C64" s="92" t="s">
        <v>406</v>
      </c>
      <c r="D64" s="92" t="s">
        <v>22</v>
      </c>
      <c r="E64" s="92" t="s">
        <v>22</v>
      </c>
      <c r="F64" s="92">
        <v>16</v>
      </c>
      <c r="G64" s="92" t="s">
        <v>204</v>
      </c>
      <c r="H64" s="88"/>
    </row>
    <row r="65" spans="1:8" ht="20.399999999999999" customHeight="1">
      <c r="A65" s="89" t="s">
        <v>407</v>
      </c>
      <c r="B65" s="92" t="s">
        <v>408</v>
      </c>
      <c r="C65" s="92" t="s">
        <v>409</v>
      </c>
      <c r="D65" s="92" t="s">
        <v>22</v>
      </c>
      <c r="E65" s="88"/>
      <c r="F65" s="92" t="s">
        <v>328</v>
      </c>
      <c r="G65" s="92" t="s">
        <v>117</v>
      </c>
      <c r="H65" s="88"/>
    </row>
    <row r="66" spans="1:8" ht="32.4" customHeight="1">
      <c r="A66" s="89" t="s">
        <v>410</v>
      </c>
      <c r="B66" s="92" t="s">
        <v>395</v>
      </c>
      <c r="C66" s="92" t="s">
        <v>375</v>
      </c>
      <c r="D66" s="92" t="s">
        <v>22</v>
      </c>
      <c r="E66" s="92" t="s">
        <v>22</v>
      </c>
      <c r="F66" s="92" t="s">
        <v>328</v>
      </c>
      <c r="G66" s="92" t="s">
        <v>105</v>
      </c>
      <c r="H66" s="88"/>
    </row>
    <row r="67" spans="1:8" ht="20.399999999999999" customHeight="1">
      <c r="A67" s="89" t="s">
        <v>411</v>
      </c>
      <c r="B67" s="92" t="s">
        <v>412</v>
      </c>
      <c r="C67" s="92" t="s">
        <v>317</v>
      </c>
      <c r="D67" s="92" t="s">
        <v>22</v>
      </c>
      <c r="E67" s="92" t="s">
        <v>22</v>
      </c>
      <c r="F67" s="92">
        <v>14</v>
      </c>
      <c r="G67" s="92" t="s">
        <v>124</v>
      </c>
      <c r="H67" s="88"/>
    </row>
    <row r="68" spans="1:8" ht="20.399999999999999" customHeight="1">
      <c r="A68" s="89" t="s">
        <v>413</v>
      </c>
      <c r="B68" s="92" t="s">
        <v>414</v>
      </c>
      <c r="C68" s="92" t="s">
        <v>332</v>
      </c>
      <c r="D68" s="92" t="s">
        <v>22</v>
      </c>
      <c r="E68" s="92" t="s">
        <v>22</v>
      </c>
      <c r="F68" s="92" t="s">
        <v>402</v>
      </c>
      <c r="G68" s="92" t="s">
        <v>105</v>
      </c>
      <c r="H68" s="88"/>
    </row>
    <row r="69" spans="1:8" ht="20.399999999999999" customHeight="1">
      <c r="A69" s="89" t="s">
        <v>98</v>
      </c>
      <c r="B69" s="92" t="s">
        <v>415</v>
      </c>
      <c r="C69" s="92" t="s">
        <v>416</v>
      </c>
      <c r="D69" s="92" t="s">
        <v>22</v>
      </c>
      <c r="E69" s="88"/>
      <c r="F69" s="92" t="s">
        <v>328</v>
      </c>
      <c r="G69" s="92" t="s">
        <v>105</v>
      </c>
      <c r="H69" s="88"/>
    </row>
    <row r="70" spans="1:8" ht="20.399999999999999" customHeight="1">
      <c r="A70" s="89" t="s">
        <v>356</v>
      </c>
      <c r="B70" s="92" t="s">
        <v>417</v>
      </c>
      <c r="C70" s="92" t="s">
        <v>418</v>
      </c>
      <c r="D70" s="92" t="s">
        <v>22</v>
      </c>
      <c r="E70" s="88"/>
      <c r="F70" s="92"/>
      <c r="G70" s="92" t="s">
        <v>117</v>
      </c>
      <c r="H70" s="88"/>
    </row>
    <row r="71" spans="1:8" ht="20.399999999999999" customHeight="1">
      <c r="A71" s="87"/>
      <c r="B71" s="88"/>
      <c r="C71" s="88"/>
      <c r="D71" s="88"/>
      <c r="E71" s="88"/>
      <c r="F71" s="88"/>
      <c r="G71" s="88"/>
      <c r="H71" s="88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3"/>
  <sheetViews>
    <sheetView workbookViewId="0">
      <selection activeCell="G9" sqref="G9"/>
    </sheetView>
  </sheetViews>
  <sheetFormatPr defaultColWidth="17.6640625" defaultRowHeight="18" customHeight="1"/>
  <cols>
    <col min="1" max="1" width="0.33203125" style="84" customWidth="1"/>
    <col min="2" max="256" width="17.6640625" style="84" customWidth="1"/>
    <col min="257" max="16384" width="17.6640625" style="72"/>
  </cols>
  <sheetData>
    <row r="1" spans="2:8" ht="1.95" customHeight="1"/>
    <row r="2" spans="2:8" ht="20.55" customHeight="1">
      <c r="B2" s="85" t="s">
        <v>290</v>
      </c>
      <c r="C2" s="85" t="s">
        <v>3</v>
      </c>
      <c r="D2" s="85" t="s">
        <v>291</v>
      </c>
      <c r="E2" s="85" t="s">
        <v>419</v>
      </c>
      <c r="F2" s="85" t="s">
        <v>420</v>
      </c>
      <c r="G2" s="85" t="s">
        <v>421</v>
      </c>
      <c r="H2" s="85" t="s">
        <v>102</v>
      </c>
    </row>
    <row r="3" spans="2:8" ht="20.55" customHeight="1">
      <c r="B3" s="89" t="s">
        <v>422</v>
      </c>
      <c r="C3" s="92" t="s">
        <v>423</v>
      </c>
      <c r="D3" s="92" t="s">
        <v>296</v>
      </c>
      <c r="E3" s="92" t="s">
        <v>22</v>
      </c>
      <c r="F3" s="92" t="s">
        <v>22</v>
      </c>
      <c r="G3" s="92">
        <v>10</v>
      </c>
      <c r="H3" s="92" t="s">
        <v>117</v>
      </c>
    </row>
    <row r="4" spans="2:8" ht="20.399999999999999" customHeight="1">
      <c r="B4" s="89" t="s">
        <v>424</v>
      </c>
      <c r="C4" s="90" t="s">
        <v>425</v>
      </c>
      <c r="D4" s="90" t="s">
        <v>314</v>
      </c>
      <c r="E4" s="90" t="s">
        <v>22</v>
      </c>
      <c r="F4" s="90" t="s">
        <v>22</v>
      </c>
      <c r="G4" s="90">
        <v>8</v>
      </c>
      <c r="H4" s="90" t="s">
        <v>105</v>
      </c>
    </row>
    <row r="5" spans="2:8" ht="20.399999999999999" customHeight="1">
      <c r="B5" s="89" t="s">
        <v>310</v>
      </c>
      <c r="C5" s="92" t="s">
        <v>426</v>
      </c>
      <c r="D5" s="92" t="s">
        <v>336</v>
      </c>
      <c r="E5" s="92" t="s">
        <v>22</v>
      </c>
      <c r="F5" s="88"/>
      <c r="G5" s="92">
        <v>14</v>
      </c>
      <c r="H5" s="92" t="s">
        <v>117</v>
      </c>
    </row>
    <row r="6" spans="2:8" ht="20.399999999999999" customHeight="1">
      <c r="B6" s="89" t="s">
        <v>427</v>
      </c>
      <c r="C6" s="90" t="s">
        <v>428</v>
      </c>
      <c r="D6" s="90" t="s">
        <v>299</v>
      </c>
      <c r="E6" s="90" t="s">
        <v>22</v>
      </c>
      <c r="F6" s="91"/>
      <c r="G6" s="90">
        <v>19</v>
      </c>
      <c r="H6" s="90" t="s">
        <v>184</v>
      </c>
    </row>
    <row r="7" spans="2:8" ht="20.399999999999999" customHeight="1">
      <c r="B7" s="89" t="s">
        <v>429</v>
      </c>
      <c r="C7" s="92" t="s">
        <v>430</v>
      </c>
      <c r="D7" s="92" t="s">
        <v>323</v>
      </c>
      <c r="E7" s="92" t="s">
        <v>22</v>
      </c>
      <c r="F7" s="92" t="s">
        <v>22</v>
      </c>
      <c r="G7" s="92">
        <v>8</v>
      </c>
      <c r="H7" s="92" t="s">
        <v>109</v>
      </c>
    </row>
    <row r="8" spans="2:8" ht="20.399999999999999" customHeight="1">
      <c r="B8" s="89" t="s">
        <v>431</v>
      </c>
      <c r="C8" s="90" t="s">
        <v>432</v>
      </c>
      <c r="D8" s="90" t="s">
        <v>301</v>
      </c>
      <c r="E8" s="90" t="s">
        <v>22</v>
      </c>
      <c r="F8" s="90" t="s">
        <v>22</v>
      </c>
      <c r="G8" s="90">
        <v>12</v>
      </c>
      <c r="H8" s="90" t="s">
        <v>117</v>
      </c>
    </row>
    <row r="9" spans="2:8" ht="20.399999999999999" customHeight="1">
      <c r="B9" s="89" t="s">
        <v>433</v>
      </c>
      <c r="C9" s="92" t="s">
        <v>479</v>
      </c>
      <c r="D9" s="92" t="s">
        <v>478</v>
      </c>
      <c r="E9" s="92" t="s">
        <v>22</v>
      </c>
      <c r="F9" s="92" t="s">
        <v>22</v>
      </c>
      <c r="G9" s="92">
        <v>10</v>
      </c>
      <c r="H9" s="92" t="s">
        <v>109</v>
      </c>
    </row>
    <row r="10" spans="2:8" ht="20.399999999999999" customHeight="1">
      <c r="B10" s="89" t="s">
        <v>435</v>
      </c>
      <c r="C10" s="90" t="s">
        <v>436</v>
      </c>
      <c r="D10" s="90" t="s">
        <v>416</v>
      </c>
      <c r="E10" s="91"/>
      <c r="F10" s="90" t="s">
        <v>22</v>
      </c>
      <c r="G10" s="90" t="s">
        <v>328</v>
      </c>
      <c r="H10" s="91"/>
    </row>
    <row r="11" spans="2:8" ht="20.399999999999999" customHeight="1">
      <c r="B11" s="89" t="s">
        <v>437</v>
      </c>
      <c r="C11" s="92" t="s">
        <v>434</v>
      </c>
      <c r="D11" s="92" t="s">
        <v>406</v>
      </c>
      <c r="E11" s="92" t="s">
        <v>22</v>
      </c>
      <c r="F11" s="92" t="s">
        <v>22</v>
      </c>
      <c r="G11" s="92">
        <v>16</v>
      </c>
      <c r="H11" s="92" t="s">
        <v>117</v>
      </c>
    </row>
    <row r="12" spans="2:8" ht="20.399999999999999" customHeight="1">
      <c r="B12" s="89" t="s">
        <v>438</v>
      </c>
      <c r="C12" s="90" t="s">
        <v>439</v>
      </c>
      <c r="D12" s="90" t="s">
        <v>406</v>
      </c>
      <c r="E12" s="90" t="s">
        <v>22</v>
      </c>
      <c r="F12" s="90" t="s">
        <v>22</v>
      </c>
      <c r="G12" s="90">
        <v>16</v>
      </c>
      <c r="H12" s="90" t="s">
        <v>117</v>
      </c>
    </row>
    <row r="13" spans="2:8" ht="20.399999999999999" customHeight="1">
      <c r="B13" s="89" t="s">
        <v>438</v>
      </c>
      <c r="C13" s="92" t="s">
        <v>440</v>
      </c>
      <c r="D13" s="92" t="s">
        <v>317</v>
      </c>
      <c r="E13" s="92" t="s">
        <v>22</v>
      </c>
      <c r="F13" s="92" t="s">
        <v>22</v>
      </c>
      <c r="G13" s="92">
        <v>14</v>
      </c>
      <c r="H13" s="92" t="s">
        <v>117</v>
      </c>
    </row>
    <row r="14" spans="2:8" ht="20.399999999999999" customHeight="1">
      <c r="B14" s="89" t="s">
        <v>343</v>
      </c>
      <c r="C14" s="90" t="s">
        <v>99</v>
      </c>
      <c r="D14" s="90" t="s">
        <v>304</v>
      </c>
      <c r="E14" s="90" t="s">
        <v>22</v>
      </c>
      <c r="F14" s="90" t="s">
        <v>22</v>
      </c>
      <c r="G14" s="90">
        <v>10</v>
      </c>
      <c r="H14" s="90" t="s">
        <v>109</v>
      </c>
    </row>
    <row r="15" spans="2:8" ht="20.399999999999999" customHeight="1">
      <c r="B15" s="89" t="s">
        <v>441</v>
      </c>
      <c r="C15" s="92" t="s">
        <v>425</v>
      </c>
      <c r="D15" s="92" t="s">
        <v>336</v>
      </c>
      <c r="E15" s="92" t="s">
        <v>22</v>
      </c>
      <c r="F15" s="88"/>
      <c r="G15" s="92">
        <v>14</v>
      </c>
      <c r="H15" s="88"/>
    </row>
    <row r="16" spans="2:8" ht="20.399999999999999" customHeight="1">
      <c r="B16" s="89" t="s">
        <v>442</v>
      </c>
      <c r="C16" s="90" t="s">
        <v>439</v>
      </c>
      <c r="D16" s="90" t="s">
        <v>317</v>
      </c>
      <c r="E16" s="90" t="s">
        <v>22</v>
      </c>
      <c r="F16" s="91"/>
      <c r="G16" s="90">
        <v>14</v>
      </c>
      <c r="H16" s="90" t="s">
        <v>105</v>
      </c>
    </row>
    <row r="17" spans="2:8" ht="20.399999999999999" customHeight="1">
      <c r="B17" s="89" t="s">
        <v>438</v>
      </c>
      <c r="C17" s="92" t="s">
        <v>443</v>
      </c>
      <c r="D17" s="92" t="s">
        <v>444</v>
      </c>
      <c r="E17" s="92" t="s">
        <v>22</v>
      </c>
      <c r="F17" s="92" t="s">
        <v>22</v>
      </c>
      <c r="G17" s="92" t="s">
        <v>328</v>
      </c>
      <c r="H17" s="92" t="s">
        <v>117</v>
      </c>
    </row>
    <row r="18" spans="2:8" ht="20.399999999999999" customHeight="1">
      <c r="B18" s="89" t="s">
        <v>98</v>
      </c>
      <c r="C18" s="90" t="s">
        <v>445</v>
      </c>
      <c r="D18" s="90" t="s">
        <v>323</v>
      </c>
      <c r="E18" s="90" t="s">
        <v>22</v>
      </c>
      <c r="F18" s="90" t="s">
        <v>22</v>
      </c>
      <c r="G18" s="90">
        <v>8</v>
      </c>
      <c r="H18" s="90" t="s">
        <v>105</v>
      </c>
    </row>
    <row r="19" spans="2:8" ht="20.399999999999999" customHeight="1">
      <c r="B19" s="89" t="s">
        <v>446</v>
      </c>
      <c r="C19" s="92" t="s">
        <v>447</v>
      </c>
      <c r="D19" s="92" t="s">
        <v>309</v>
      </c>
      <c r="E19" s="92" t="s">
        <v>22</v>
      </c>
      <c r="F19" s="92" t="s">
        <v>22</v>
      </c>
      <c r="G19" s="92">
        <v>19</v>
      </c>
      <c r="H19" s="92" t="s">
        <v>124</v>
      </c>
    </row>
    <row r="20" spans="2:8" ht="20.399999999999999" customHeight="1">
      <c r="B20" s="89" t="s">
        <v>100</v>
      </c>
      <c r="C20" s="90" t="s">
        <v>448</v>
      </c>
      <c r="D20" s="90" t="s">
        <v>449</v>
      </c>
      <c r="E20" s="90" t="s">
        <v>22</v>
      </c>
      <c r="F20" s="90" t="s">
        <v>22</v>
      </c>
      <c r="G20" s="90" t="s">
        <v>328</v>
      </c>
      <c r="H20" s="90" t="s">
        <v>117</v>
      </c>
    </row>
    <row r="21" spans="2:8" ht="20.399999999999999" customHeight="1">
      <c r="B21" s="89" t="s">
        <v>381</v>
      </c>
      <c r="C21" s="92" t="s">
        <v>450</v>
      </c>
      <c r="D21" s="92" t="s">
        <v>372</v>
      </c>
      <c r="E21" s="92" t="s">
        <v>22</v>
      </c>
      <c r="F21" s="92" t="s">
        <v>22</v>
      </c>
      <c r="G21" s="92" t="s">
        <v>328</v>
      </c>
      <c r="H21" s="92" t="s">
        <v>105</v>
      </c>
    </row>
    <row r="22" spans="2:8" ht="20.399999999999999" customHeight="1">
      <c r="B22" s="89" t="s">
        <v>381</v>
      </c>
      <c r="C22" s="90" t="s">
        <v>99</v>
      </c>
      <c r="D22" s="90" t="s">
        <v>323</v>
      </c>
      <c r="E22" s="90" t="s">
        <v>22</v>
      </c>
      <c r="F22" s="90" t="s">
        <v>22</v>
      </c>
      <c r="G22" s="90">
        <v>8</v>
      </c>
      <c r="H22" s="90" t="s">
        <v>105</v>
      </c>
    </row>
    <row r="23" spans="2:8" ht="20.399999999999999" customHeight="1">
      <c r="B23" s="89" t="s">
        <v>381</v>
      </c>
      <c r="C23" s="92" t="s">
        <v>451</v>
      </c>
      <c r="D23" s="92" t="s">
        <v>452</v>
      </c>
      <c r="E23" s="92" t="s">
        <v>22</v>
      </c>
      <c r="F23" s="92" t="s">
        <v>22</v>
      </c>
      <c r="G23" s="92">
        <v>6</v>
      </c>
      <c r="H23" s="92" t="s">
        <v>105</v>
      </c>
    </row>
    <row r="24" spans="2:8" ht="20.399999999999999" customHeight="1">
      <c r="B24" s="89" t="s">
        <v>384</v>
      </c>
      <c r="C24" s="90" t="s">
        <v>426</v>
      </c>
      <c r="D24" s="90" t="s">
        <v>296</v>
      </c>
      <c r="E24" s="90" t="s">
        <v>22</v>
      </c>
      <c r="F24" s="90" t="s">
        <v>22</v>
      </c>
      <c r="G24" s="90">
        <v>10</v>
      </c>
      <c r="H24" s="90" t="s">
        <v>105</v>
      </c>
    </row>
    <row r="25" spans="2:8" ht="20.399999999999999" customHeight="1">
      <c r="B25" s="89" t="s">
        <v>386</v>
      </c>
      <c r="C25" s="92" t="s">
        <v>453</v>
      </c>
      <c r="D25" s="92" t="s">
        <v>304</v>
      </c>
      <c r="E25" s="92" t="s">
        <v>22</v>
      </c>
      <c r="F25" s="92" t="s">
        <v>22</v>
      </c>
      <c r="G25" s="92">
        <v>10</v>
      </c>
      <c r="H25" s="92" t="s">
        <v>120</v>
      </c>
    </row>
    <row r="26" spans="2:8" ht="20.399999999999999" customHeight="1">
      <c r="B26" s="89" t="s">
        <v>400</v>
      </c>
      <c r="C26" s="90" t="s">
        <v>454</v>
      </c>
      <c r="D26" s="90" t="s">
        <v>309</v>
      </c>
      <c r="E26" s="90" t="s">
        <v>22</v>
      </c>
      <c r="F26" s="91"/>
      <c r="G26" s="90">
        <v>19</v>
      </c>
      <c r="H26" s="90" t="s">
        <v>117</v>
      </c>
    </row>
    <row r="27" spans="2:8" ht="20.399999999999999" customHeight="1">
      <c r="B27" s="89" t="s">
        <v>455</v>
      </c>
      <c r="C27" s="92" t="s">
        <v>456</v>
      </c>
      <c r="D27" s="92" t="s">
        <v>332</v>
      </c>
      <c r="E27" s="92" t="s">
        <v>22</v>
      </c>
      <c r="F27" s="88"/>
      <c r="G27" s="92">
        <v>12</v>
      </c>
      <c r="H27" s="92" t="s">
        <v>105</v>
      </c>
    </row>
    <row r="28" spans="2:8" ht="20.399999999999999" customHeight="1">
      <c r="B28" s="89" t="s">
        <v>457</v>
      </c>
      <c r="C28" s="90" t="s">
        <v>458</v>
      </c>
      <c r="D28" s="90" t="s">
        <v>301</v>
      </c>
      <c r="E28" s="90" t="s">
        <v>22</v>
      </c>
      <c r="F28" s="90" t="s">
        <v>22</v>
      </c>
      <c r="G28" s="90">
        <v>12</v>
      </c>
      <c r="H28" s="90" t="s">
        <v>105</v>
      </c>
    </row>
    <row r="29" spans="2:8" ht="20.399999999999999" customHeight="1">
      <c r="B29" s="89" t="s">
        <v>457</v>
      </c>
      <c r="C29" s="92" t="s">
        <v>459</v>
      </c>
      <c r="D29" s="92" t="s">
        <v>332</v>
      </c>
      <c r="E29" s="92" t="s">
        <v>22</v>
      </c>
      <c r="F29" s="92" t="s">
        <v>22</v>
      </c>
      <c r="G29" s="92">
        <v>12</v>
      </c>
      <c r="H29" s="92" t="s">
        <v>105</v>
      </c>
    </row>
    <row r="30" spans="2:8" ht="20.399999999999999" customHeight="1">
      <c r="B30" s="89" t="s">
        <v>460</v>
      </c>
      <c r="C30" s="90" t="s">
        <v>461</v>
      </c>
      <c r="D30" s="90" t="s">
        <v>299</v>
      </c>
      <c r="E30" s="90" t="s">
        <v>22</v>
      </c>
      <c r="F30" s="91"/>
      <c r="G30" s="90">
        <v>19</v>
      </c>
      <c r="H30" s="90" t="s">
        <v>462</v>
      </c>
    </row>
    <row r="31" spans="2:8" ht="20.399999999999999" customHeight="1">
      <c r="B31" s="89" t="s">
        <v>460</v>
      </c>
      <c r="C31" s="92" t="s">
        <v>463</v>
      </c>
      <c r="D31" s="92" t="s">
        <v>307</v>
      </c>
      <c r="E31" s="92" t="s">
        <v>22</v>
      </c>
      <c r="F31" s="88"/>
      <c r="G31" s="92">
        <v>19</v>
      </c>
      <c r="H31" s="92" t="s">
        <v>462</v>
      </c>
    </row>
    <row r="32" spans="2:8" ht="20.399999999999999" customHeight="1">
      <c r="B32" s="89" t="s">
        <v>464</v>
      </c>
      <c r="C32" s="90" t="s">
        <v>465</v>
      </c>
      <c r="D32" s="90" t="s">
        <v>336</v>
      </c>
      <c r="E32" s="90" t="s">
        <v>22</v>
      </c>
      <c r="F32" s="90" t="s">
        <v>22</v>
      </c>
      <c r="G32" s="90">
        <v>14</v>
      </c>
      <c r="H32" s="90" t="s">
        <v>113</v>
      </c>
    </row>
    <row r="33" spans="2:8" ht="20.399999999999999" customHeight="1">
      <c r="B33" s="89" t="s">
        <v>407</v>
      </c>
      <c r="C33" s="92" t="s">
        <v>466</v>
      </c>
      <c r="D33" s="92" t="s">
        <v>299</v>
      </c>
      <c r="E33" s="92" t="s">
        <v>22</v>
      </c>
      <c r="F33" s="92" t="s">
        <v>22</v>
      </c>
      <c r="G33" s="92">
        <v>19</v>
      </c>
      <c r="H33" s="92" t="s">
        <v>117</v>
      </c>
    </row>
    <row r="34" spans="2:8" ht="20.399999999999999" customHeight="1">
      <c r="B34" s="89" t="s">
        <v>467</v>
      </c>
      <c r="C34" s="90" t="s">
        <v>458</v>
      </c>
      <c r="D34" s="90" t="s">
        <v>317</v>
      </c>
      <c r="E34" s="90" t="s">
        <v>22</v>
      </c>
      <c r="F34" s="90" t="s">
        <v>22</v>
      </c>
      <c r="G34" s="90">
        <v>14</v>
      </c>
      <c r="H34" s="90" t="s">
        <v>105</v>
      </c>
    </row>
    <row r="35" spans="2:8" ht="20.399999999999999" customHeight="1">
      <c r="B35" s="89" t="s">
        <v>468</v>
      </c>
      <c r="C35" s="92" t="s">
        <v>469</v>
      </c>
      <c r="D35" s="92" t="s">
        <v>309</v>
      </c>
      <c r="E35" s="92" t="s">
        <v>22</v>
      </c>
      <c r="F35" s="92" t="s">
        <v>22</v>
      </c>
      <c r="G35" s="92">
        <v>19</v>
      </c>
      <c r="H35" s="92" t="s">
        <v>117</v>
      </c>
    </row>
    <row r="36" spans="2:8" ht="20.399999999999999" customHeight="1">
      <c r="B36" s="89" t="s">
        <v>470</v>
      </c>
      <c r="C36" s="90" t="s">
        <v>471</v>
      </c>
      <c r="D36" s="90" t="s">
        <v>309</v>
      </c>
      <c r="E36" s="90" t="s">
        <v>22</v>
      </c>
      <c r="F36" s="91"/>
      <c r="G36" s="90">
        <v>19</v>
      </c>
      <c r="H36" s="90" t="s">
        <v>105</v>
      </c>
    </row>
    <row r="37" spans="2:8" ht="20.399999999999999" customHeight="1">
      <c r="B37" s="89" t="s">
        <v>365</v>
      </c>
      <c r="C37" s="92" t="s">
        <v>472</v>
      </c>
      <c r="D37" s="92" t="s">
        <v>323</v>
      </c>
      <c r="E37" s="92" t="s">
        <v>22</v>
      </c>
      <c r="F37" s="88" t="s">
        <v>22</v>
      </c>
      <c r="G37" s="92">
        <v>8</v>
      </c>
      <c r="H37" s="92" t="s">
        <v>113</v>
      </c>
    </row>
    <row r="38" spans="2:8" ht="20.399999999999999" customHeight="1">
      <c r="B38" s="89" t="s">
        <v>455</v>
      </c>
      <c r="C38" s="90" t="s">
        <v>473</v>
      </c>
      <c r="D38" s="90" t="s">
        <v>406</v>
      </c>
      <c r="E38" s="90" t="s">
        <v>22</v>
      </c>
      <c r="F38" s="90"/>
      <c r="G38" s="90">
        <v>16</v>
      </c>
      <c r="H38" s="90" t="s">
        <v>105</v>
      </c>
    </row>
    <row r="39" spans="2:8" ht="20.399999999999999" customHeight="1">
      <c r="B39" s="89" t="s">
        <v>474</v>
      </c>
      <c r="C39" s="92" t="s">
        <v>436</v>
      </c>
      <c r="D39" s="92" t="s">
        <v>336</v>
      </c>
      <c r="E39" s="92" t="s">
        <v>22</v>
      </c>
      <c r="F39" s="92" t="s">
        <v>22</v>
      </c>
      <c r="G39" s="92">
        <v>14</v>
      </c>
      <c r="H39" s="92" t="s">
        <v>171</v>
      </c>
    </row>
    <row r="40" spans="2:8" ht="20.399999999999999" customHeight="1">
      <c r="B40" s="89" t="s">
        <v>411</v>
      </c>
      <c r="C40" s="90" t="s">
        <v>475</v>
      </c>
      <c r="D40" s="90" t="s">
        <v>332</v>
      </c>
      <c r="E40" s="90" t="s">
        <v>22</v>
      </c>
      <c r="F40" s="90" t="s">
        <v>22</v>
      </c>
      <c r="G40" s="90">
        <v>10</v>
      </c>
      <c r="H40" s="90" t="s">
        <v>124</v>
      </c>
    </row>
    <row r="41" spans="2:8" ht="20.399999999999999" customHeight="1">
      <c r="B41" s="89" t="s">
        <v>351</v>
      </c>
      <c r="C41" s="92" t="s">
        <v>436</v>
      </c>
      <c r="D41" s="92" t="s">
        <v>444</v>
      </c>
      <c r="E41" s="92" t="s">
        <v>22</v>
      </c>
      <c r="F41" s="88"/>
      <c r="G41" s="92" t="s">
        <v>328</v>
      </c>
      <c r="H41" s="92" t="s">
        <v>105</v>
      </c>
    </row>
    <row r="42" spans="2:8" ht="20.399999999999999" customHeight="1">
      <c r="B42" s="89" t="s">
        <v>98</v>
      </c>
      <c r="C42" s="92" t="s">
        <v>476</v>
      </c>
      <c r="D42" s="92" t="s">
        <v>477</v>
      </c>
      <c r="E42" s="92" t="s">
        <v>22</v>
      </c>
      <c r="F42" s="88" t="s">
        <v>22</v>
      </c>
      <c r="G42" s="92"/>
      <c r="H42" s="92" t="s">
        <v>117</v>
      </c>
    </row>
    <row r="43" spans="2:8" ht="20.399999999999999" customHeight="1">
      <c r="B43" s="87"/>
      <c r="C43" s="91"/>
      <c r="D43" s="91"/>
      <c r="E43" s="91"/>
      <c r="F43" s="91"/>
      <c r="G43" s="91"/>
      <c r="H43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172"/>
  <sheetViews>
    <sheetView workbookViewId="0">
      <selection activeCell="A86" sqref="A86:XFD86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7.44140625" customWidth="1"/>
    <col min="6" max="6" width="6.33203125" customWidth="1"/>
    <col min="7" max="7" width="8.5546875" customWidth="1"/>
    <col min="8" max="8" width="8.33203125" customWidth="1"/>
    <col min="9" max="9" width="7.5546875" customWidth="1"/>
    <col min="10" max="12" width="7.5546875" bestFit="1" customWidth="1"/>
    <col min="13" max="16" width="10.109375" bestFit="1" customWidth="1"/>
    <col min="17" max="18" width="7" bestFit="1" customWidth="1"/>
    <col min="19" max="19" width="5" bestFit="1" customWidth="1"/>
  </cols>
  <sheetData>
    <row r="1" spans="1:39" ht="24.6">
      <c r="A1" s="99" t="s">
        <v>486</v>
      </c>
      <c r="B1" s="99"/>
      <c r="C1" s="99"/>
      <c r="D1" s="99"/>
      <c r="E1" s="99"/>
      <c r="F1" s="99"/>
      <c r="G1" s="99"/>
      <c r="H1" s="99"/>
      <c r="I1" s="9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01" t="s">
        <v>8</v>
      </c>
      <c r="B5" s="102"/>
      <c r="C5" s="103" t="s">
        <v>481</v>
      </c>
      <c r="D5" s="104"/>
      <c r="E5" s="104"/>
      <c r="F5" s="105"/>
      <c r="G5" s="1"/>
      <c r="H5" s="1"/>
      <c r="I5" s="43" t="s">
        <v>74</v>
      </c>
      <c r="J5" s="1">
        <v>14.5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06" t="s">
        <v>9</v>
      </c>
      <c r="B6" s="107"/>
      <c r="C6" s="108" t="s">
        <v>482</v>
      </c>
      <c r="D6" s="109"/>
      <c r="E6" s="109"/>
      <c r="F6" s="1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06" t="s">
        <v>10</v>
      </c>
      <c r="B7" s="107"/>
      <c r="C7" s="108" t="s">
        <v>483</v>
      </c>
      <c r="D7" s="109"/>
      <c r="E7" s="109"/>
      <c r="F7" s="110"/>
      <c r="G7" s="1"/>
      <c r="H7" s="1"/>
      <c r="I7" s="1" t="s">
        <v>494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06" t="s">
        <v>11</v>
      </c>
      <c r="B8" s="107"/>
      <c r="C8" s="108" t="s">
        <v>484</v>
      </c>
      <c r="D8" s="109"/>
      <c r="E8" s="109"/>
      <c r="F8" s="110"/>
      <c r="G8" s="1"/>
      <c r="H8" s="1"/>
      <c r="I8" s="1"/>
      <c r="J8" s="1" t="s">
        <v>489</v>
      </c>
      <c r="K8" s="1" t="s">
        <v>490</v>
      </c>
      <c r="L8" s="1" t="s">
        <v>491</v>
      </c>
      <c r="M8" s="1" t="s">
        <v>492</v>
      </c>
      <c r="N8" s="1" t="s">
        <v>493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11" t="s">
        <v>12</v>
      </c>
      <c r="B9" s="112"/>
      <c r="C9" s="113" t="s">
        <v>485</v>
      </c>
      <c r="D9" s="114"/>
      <c r="E9" s="114"/>
      <c r="F9" s="1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44"/>
      <c r="AL9" s="44"/>
      <c r="AM9" s="44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  <c r="AL10" s="44"/>
      <c r="AM10" s="44"/>
    </row>
    <row r="11" spans="1:39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24"/>
      <c r="K11" s="9"/>
      <c r="L11" s="9"/>
      <c r="M11" s="9"/>
      <c r="N11" s="9"/>
      <c r="O11" s="9"/>
      <c r="P11" s="9"/>
      <c r="Q11" s="9"/>
      <c r="R11" s="9"/>
      <c r="S11" s="9"/>
      <c r="T11" s="52"/>
      <c r="U11" s="45"/>
      <c r="V11" s="45"/>
      <c r="W11" s="45"/>
      <c r="X11" s="45"/>
      <c r="Y11" s="45"/>
      <c r="Z11" s="45"/>
      <c r="AA11" s="45"/>
      <c r="AB11" s="45"/>
      <c r="AC11" s="45"/>
      <c r="AD11" s="47"/>
      <c r="AE11" s="45"/>
      <c r="AF11" s="45"/>
      <c r="AG11" s="45"/>
      <c r="AH11" s="45"/>
      <c r="AI11" s="47"/>
      <c r="AJ11" s="45"/>
      <c r="AK11" s="46"/>
      <c r="AL11" s="44"/>
      <c r="AM11" s="44"/>
    </row>
    <row r="12" spans="1:39" ht="13.8" thickBot="1">
      <c r="A12" s="2" t="s">
        <v>1</v>
      </c>
      <c r="B12" s="3" t="s">
        <v>2</v>
      </c>
      <c r="C12" s="3" t="s">
        <v>13</v>
      </c>
      <c r="D12" s="3" t="s">
        <v>101</v>
      </c>
      <c r="E12" s="3"/>
      <c r="F12" s="3" t="s">
        <v>21</v>
      </c>
      <c r="G12" s="3" t="s">
        <v>4</v>
      </c>
      <c r="H12" s="3" t="s">
        <v>5</v>
      </c>
      <c r="I12" s="4" t="s">
        <v>6</v>
      </c>
      <c r="J12" s="2" t="s">
        <v>14</v>
      </c>
      <c r="K12" s="3" t="s">
        <v>15</v>
      </c>
      <c r="L12" s="3" t="s">
        <v>16</v>
      </c>
      <c r="M12" s="3" t="s">
        <v>71</v>
      </c>
      <c r="N12" s="3" t="s">
        <v>70</v>
      </c>
      <c r="O12" s="3" t="s">
        <v>72</v>
      </c>
      <c r="P12" s="3" t="s">
        <v>73</v>
      </c>
      <c r="Q12" s="3" t="s">
        <v>64</v>
      </c>
      <c r="R12" s="3" t="s">
        <v>65</v>
      </c>
      <c r="S12" s="3" t="s">
        <v>25</v>
      </c>
      <c r="T12" s="53" t="s">
        <v>17</v>
      </c>
      <c r="U12" s="48"/>
      <c r="V12" s="48"/>
      <c r="W12" s="48"/>
      <c r="X12" s="48"/>
      <c r="Y12" s="49"/>
      <c r="Z12" s="48"/>
      <c r="AA12" s="48"/>
      <c r="AB12" s="48"/>
      <c r="AC12" s="48"/>
      <c r="AD12" s="49"/>
      <c r="AE12" s="48"/>
      <c r="AF12" s="48"/>
      <c r="AG12" s="48"/>
      <c r="AH12" s="48"/>
      <c r="AI12" s="49"/>
      <c r="AJ12" s="50"/>
      <c r="AK12" s="46"/>
      <c r="AL12" s="44"/>
      <c r="AM12" s="44"/>
    </row>
    <row r="13" spans="1:39">
      <c r="A13" s="22">
        <f>RANK(T13,$T$13:$T$57,0)</f>
        <v>1</v>
      </c>
      <c r="B13" s="25">
        <v>111</v>
      </c>
      <c r="C13" s="25"/>
      <c r="D13" s="25" t="s">
        <v>175</v>
      </c>
      <c r="E13" s="25"/>
      <c r="F13" s="25"/>
      <c r="G13" s="25"/>
      <c r="H13" s="25"/>
      <c r="I13" s="26" t="s">
        <v>176</v>
      </c>
      <c r="J13" s="27">
        <v>3.7</v>
      </c>
      <c r="K13" s="28">
        <v>3.9</v>
      </c>
      <c r="L13" s="28">
        <v>3.6</v>
      </c>
      <c r="M13" s="58">
        <v>1.5</v>
      </c>
      <c r="N13" s="58">
        <v>1.5</v>
      </c>
      <c r="O13" s="56">
        <v>1.8</v>
      </c>
      <c r="P13" s="56">
        <v>1.8</v>
      </c>
      <c r="Q13" s="56" t="s">
        <v>57</v>
      </c>
      <c r="R13" s="56" t="s">
        <v>57</v>
      </c>
      <c r="S13" s="28">
        <v>15.83</v>
      </c>
      <c r="T13" s="29">
        <f>(J13+K13+L13)+IF((VLOOKUP(Q13,MogulsDD!$A$1:$C$1000,3,FALSE)*(M13+O13)/2)&gt;3.75,3.75,VLOOKUP(Q13,MogulsDD!$A$1:$C$1000,3,FALSE)*(M13+O13)/2)+IF((VLOOKUP(R13,MogulsDD!$A$1:$C$1000,3,FALSE)*(N13+P13)/2)&gt;3.75,3.75,VLOOKUP(R13,MogulsDD!$A$1:$C$1000,3,FALSE)*(N13+P13)/2)+IF((18-12*S13/$J$5)&gt;7.5,7.5,IF((18-12*S13/$J$5)&lt;0,0,(18-12*S13/$J$5)))</f>
        <v>18.112310344827584</v>
      </c>
      <c r="U13" s="45"/>
      <c r="V13" s="45"/>
      <c r="W13" s="45"/>
      <c r="X13" s="45"/>
      <c r="Y13" s="46"/>
      <c r="Z13" s="45"/>
      <c r="AA13" s="45"/>
      <c r="AB13" s="45"/>
      <c r="AC13" s="45"/>
      <c r="AD13" s="46"/>
      <c r="AE13" s="45"/>
      <c r="AF13" s="45"/>
      <c r="AG13" s="45"/>
      <c r="AH13" s="45"/>
      <c r="AI13" s="46"/>
      <c r="AJ13" s="51"/>
      <c r="AK13" s="46"/>
      <c r="AL13" s="44"/>
      <c r="AM13" s="44"/>
    </row>
    <row r="14" spans="1:39">
      <c r="A14" s="22">
        <f t="shared" ref="A14:A57" si="0">RANK(T14,$T$13:$T$57,0)</f>
        <v>2</v>
      </c>
      <c r="B14" s="25">
        <v>104</v>
      </c>
      <c r="C14" s="25"/>
      <c r="D14" s="25" t="s">
        <v>167</v>
      </c>
      <c r="E14" s="25"/>
      <c r="F14" s="25"/>
      <c r="G14" s="25"/>
      <c r="H14" s="25"/>
      <c r="I14" s="26" t="s">
        <v>23</v>
      </c>
      <c r="J14" s="30">
        <v>3</v>
      </c>
      <c r="K14" s="31">
        <v>3.9</v>
      </c>
      <c r="L14" s="31">
        <v>2.9</v>
      </c>
      <c r="M14" s="59">
        <v>1.5</v>
      </c>
      <c r="N14" s="59">
        <v>1.5</v>
      </c>
      <c r="O14" s="56">
        <v>1.8</v>
      </c>
      <c r="P14" s="56">
        <v>1.8</v>
      </c>
      <c r="Q14" s="56" t="s">
        <v>57</v>
      </c>
      <c r="R14" s="56" t="s">
        <v>57</v>
      </c>
      <c r="S14" s="28">
        <v>15.27</v>
      </c>
      <c r="T14" s="29">
        <f>(J14+K14+L14)+IF((VLOOKUP(Q14,MogulsDD!$A$1:$C$1000,3,FALSE)*(M14+O14)/2)&gt;3.75,3.75,VLOOKUP(Q14,MogulsDD!$A$1:$C$1000,3,FALSE)*(M14+O14)/2)+IF((VLOOKUP(R14,MogulsDD!$A$1:$C$1000,3,FALSE)*(N14+P14)/2)&gt;3.75,3.75,VLOOKUP(R14,MogulsDD!$A$1:$C$1000,3,FALSE)*(N14+P14)/2)+IF((18-12*S14/$J$5)&gt;7.5,7.5,IF((18-12*S14/$J$5)&lt;0,0,(18-12*S14/$J$5)))</f>
        <v>17.175758620689653</v>
      </c>
      <c r="U14" s="45"/>
      <c r="V14" s="45"/>
      <c r="W14" s="45"/>
      <c r="X14" s="45"/>
      <c r="Y14" s="46"/>
      <c r="Z14" s="45"/>
      <c r="AA14" s="45"/>
      <c r="AB14" s="45"/>
      <c r="AC14" s="45"/>
      <c r="AD14" s="46"/>
      <c r="AE14" s="45"/>
      <c r="AF14" s="45"/>
      <c r="AG14" s="45"/>
      <c r="AH14" s="45"/>
      <c r="AI14" s="46"/>
      <c r="AJ14" s="51"/>
      <c r="AK14" s="46"/>
      <c r="AL14" s="44"/>
      <c r="AM14" s="44"/>
    </row>
    <row r="15" spans="1:39">
      <c r="A15" s="22">
        <f t="shared" si="0"/>
        <v>3</v>
      </c>
      <c r="B15" s="25">
        <v>110</v>
      </c>
      <c r="C15" s="25"/>
      <c r="D15" s="25" t="s">
        <v>174</v>
      </c>
      <c r="E15" s="25"/>
      <c r="F15" s="25"/>
      <c r="G15" s="25"/>
      <c r="H15" s="25"/>
      <c r="I15" s="26" t="s">
        <v>24</v>
      </c>
      <c r="J15" s="30">
        <v>3.5</v>
      </c>
      <c r="K15" s="31">
        <v>3.8</v>
      </c>
      <c r="L15" s="31">
        <v>3.2</v>
      </c>
      <c r="M15" s="59">
        <v>1.7</v>
      </c>
      <c r="N15" s="59">
        <v>1.7</v>
      </c>
      <c r="O15" s="56">
        <v>1.8</v>
      </c>
      <c r="P15" s="56">
        <v>1.8</v>
      </c>
      <c r="Q15" s="56" t="s">
        <v>57</v>
      </c>
      <c r="R15" s="56" t="s">
        <v>57</v>
      </c>
      <c r="S15" s="28">
        <v>16.27</v>
      </c>
      <c r="T15" s="29">
        <f>(J15+K15+L15)+IF((VLOOKUP(Q15,MogulsDD!$A$1:$C$1000,3,FALSE)*(M15+O15)/2)&gt;3.75,3.75,VLOOKUP(Q15,MogulsDD!$A$1:$C$1000,3,FALSE)*(M15+O15)/2)+IF((VLOOKUP(R15,MogulsDD!$A$1:$C$1000,3,FALSE)*(N15+P15)/2)&gt;3.75,3.75,VLOOKUP(R15,MogulsDD!$A$1:$C$1000,3,FALSE)*(N15+P15)/2)+IF((18-12*S15/$J$5)&gt;7.5,7.5,IF((18-12*S15/$J$5)&lt;0,0,(18-12*S15/$J$5)))</f>
        <v>17.1701724137931</v>
      </c>
      <c r="U15" s="45"/>
      <c r="V15" s="45"/>
      <c r="W15" s="45"/>
      <c r="X15" s="45"/>
      <c r="Y15" s="46"/>
      <c r="Z15" s="45"/>
      <c r="AA15" s="45"/>
      <c r="AB15" s="45"/>
      <c r="AC15" s="45"/>
      <c r="AD15" s="46"/>
      <c r="AE15" s="45"/>
      <c r="AF15" s="45"/>
      <c r="AG15" s="45"/>
      <c r="AH15" s="45"/>
      <c r="AI15" s="46"/>
      <c r="AJ15" s="51"/>
      <c r="AK15" s="46"/>
      <c r="AL15" s="44"/>
      <c r="AM15" s="44"/>
    </row>
    <row r="16" spans="1:39">
      <c r="A16" s="22">
        <f t="shared" si="0"/>
        <v>4</v>
      </c>
      <c r="B16" s="25">
        <v>112</v>
      </c>
      <c r="C16" s="25"/>
      <c r="D16" s="25" t="s">
        <v>177</v>
      </c>
      <c r="E16" s="25"/>
      <c r="F16" s="25"/>
      <c r="G16" s="25"/>
      <c r="H16" s="25"/>
      <c r="I16" s="26" t="s">
        <v>176</v>
      </c>
      <c r="J16" s="30">
        <v>2.7</v>
      </c>
      <c r="K16" s="31">
        <v>3.2</v>
      </c>
      <c r="L16" s="31">
        <v>2.2999999999999998</v>
      </c>
      <c r="M16" s="59">
        <v>0.8</v>
      </c>
      <c r="N16" s="59">
        <v>0.8</v>
      </c>
      <c r="O16" s="56">
        <v>1.1000000000000001</v>
      </c>
      <c r="P16" s="56">
        <v>1.1000000000000001</v>
      </c>
      <c r="Q16" s="56" t="s">
        <v>58</v>
      </c>
      <c r="R16" s="56" t="s">
        <v>58</v>
      </c>
      <c r="S16" s="28">
        <v>15.61</v>
      </c>
      <c r="T16" s="29">
        <f>(J16+K16+L16)+IF((VLOOKUP(Q16,MogulsDD!$A$1:$C$1000,3,FALSE)*(M16+O16)/2)&gt;3.75,3.75,VLOOKUP(Q16,MogulsDD!$A$1:$C$1000,3,FALSE)*(M16+O16)/2)+IF((VLOOKUP(R16,MogulsDD!$A$1:$C$1000,3,FALSE)*(N16+P16)/2)&gt;3.75,3.75,VLOOKUP(R16,MogulsDD!$A$1:$C$1000,3,FALSE)*(N16+P16)/2)+IF((18-12*S16/$J$5)&gt;7.5,7.5,IF((18-12*S16/$J$5)&lt;0,0,(18-12*S16/$J$5)))</f>
        <v>14.231379310344826</v>
      </c>
      <c r="U16" s="45"/>
      <c r="V16" s="45"/>
      <c r="W16" s="45"/>
      <c r="X16" s="45"/>
      <c r="Y16" s="46"/>
      <c r="Z16" s="45"/>
      <c r="AA16" s="45"/>
      <c r="AB16" s="45"/>
      <c r="AC16" s="45"/>
      <c r="AD16" s="46"/>
      <c r="AE16" s="45"/>
      <c r="AF16" s="45"/>
      <c r="AG16" s="45"/>
      <c r="AH16" s="45"/>
      <c r="AI16" s="46"/>
      <c r="AJ16" s="51"/>
      <c r="AK16" s="46"/>
      <c r="AL16" s="44"/>
      <c r="AM16" s="44"/>
    </row>
    <row r="17" spans="1:39">
      <c r="A17" s="22">
        <f t="shared" si="0"/>
        <v>5</v>
      </c>
      <c r="B17" s="25">
        <v>107</v>
      </c>
      <c r="C17" s="25"/>
      <c r="D17" s="25" t="s">
        <v>170</v>
      </c>
      <c r="E17" s="25"/>
      <c r="F17" s="25"/>
      <c r="G17" s="25"/>
      <c r="H17" s="25"/>
      <c r="I17" s="26" t="s">
        <v>23</v>
      </c>
      <c r="J17" s="30">
        <v>2.1</v>
      </c>
      <c r="K17" s="31">
        <v>2.8</v>
      </c>
      <c r="L17" s="31">
        <v>2.7</v>
      </c>
      <c r="M17" s="59">
        <v>0.5</v>
      </c>
      <c r="N17" s="59">
        <v>0.5</v>
      </c>
      <c r="O17" s="56">
        <v>0.6</v>
      </c>
      <c r="P17" s="56">
        <v>0.6</v>
      </c>
      <c r="Q17" s="56" t="s">
        <v>57</v>
      </c>
      <c r="R17" s="56" t="s">
        <v>57</v>
      </c>
      <c r="S17" s="28">
        <v>15.27</v>
      </c>
      <c r="T17" s="29">
        <f>(J17+K17+L17)+IF((VLOOKUP(Q17,MogulsDD!$A$1:$C$1000,3,FALSE)*(M17+O17)/2)&gt;3.75,3.75,VLOOKUP(Q17,MogulsDD!$A$1:$C$1000,3,FALSE)*(M17+O17)/2)+IF((VLOOKUP(R17,MogulsDD!$A$1:$C$1000,3,FALSE)*(N17+P17)/2)&gt;3.75,3.75,VLOOKUP(R17,MogulsDD!$A$1:$C$1000,3,FALSE)*(N17+P17)/2)+IF((18-12*S17/$J$5)&gt;7.5,7.5,IF((18-12*S17/$J$5)&lt;0,0,(18-12*S17/$J$5)))</f>
        <v>13.633758620689655</v>
      </c>
      <c r="U17" s="45"/>
      <c r="V17" s="45"/>
      <c r="W17" s="45"/>
      <c r="X17" s="45"/>
      <c r="Y17" s="46"/>
      <c r="Z17" s="45"/>
      <c r="AA17" s="45"/>
      <c r="AB17" s="45"/>
      <c r="AC17" s="45"/>
      <c r="AD17" s="46"/>
      <c r="AE17" s="45"/>
      <c r="AF17" s="45"/>
      <c r="AG17" s="45"/>
      <c r="AH17" s="45"/>
      <c r="AI17" s="46"/>
      <c r="AJ17" s="51"/>
      <c r="AK17" s="46"/>
      <c r="AL17" s="44"/>
      <c r="AM17" s="44"/>
    </row>
    <row r="18" spans="1:39" ht="13.8" thickBot="1">
      <c r="A18" s="22">
        <f t="shared" si="0"/>
        <v>6</v>
      </c>
      <c r="B18" s="14">
        <v>101</v>
      </c>
      <c r="C18" s="14"/>
      <c r="D18" s="14" t="s">
        <v>164</v>
      </c>
      <c r="E18" s="14"/>
      <c r="F18" s="14"/>
      <c r="G18" s="14"/>
      <c r="H18" s="14"/>
      <c r="I18" s="21" t="s">
        <v>23</v>
      </c>
      <c r="J18" s="32">
        <v>2.5</v>
      </c>
      <c r="K18" s="33">
        <v>1.9</v>
      </c>
      <c r="L18" s="33">
        <v>2.2999999999999998</v>
      </c>
      <c r="M18" s="60">
        <v>1.4</v>
      </c>
      <c r="N18" s="60">
        <v>1.4</v>
      </c>
      <c r="O18" s="57">
        <v>1.4</v>
      </c>
      <c r="P18" s="57">
        <v>1.4</v>
      </c>
      <c r="Q18" s="56" t="s">
        <v>57</v>
      </c>
      <c r="R18" s="56" t="s">
        <v>57</v>
      </c>
      <c r="S18" s="28">
        <v>17.09</v>
      </c>
      <c r="T18" s="29">
        <f>(J18+K18+L18)+IF((VLOOKUP(Q18,MogulsDD!$A$1:$C$1000,3,FALSE)*(M18+O18)/2)&gt;3.75,3.75,VLOOKUP(Q18,MogulsDD!$A$1:$C$1000,3,FALSE)*(M18+O18)/2)+IF((VLOOKUP(R18,MogulsDD!$A$1:$C$1000,3,FALSE)*(N18+P18)/2)&gt;3.75,3.75,VLOOKUP(R18,MogulsDD!$A$1:$C$1000,3,FALSE)*(N18+P18)/2)+IF((18-12*S18/$J$5)&gt;7.5,7.5,IF((18-12*S18/$J$5)&lt;0,0,(18-12*S18/$J$5)))</f>
        <v>12.264551724137931</v>
      </c>
      <c r="U18" s="45"/>
      <c r="V18" s="45"/>
      <c r="W18" s="45"/>
      <c r="X18" s="45"/>
      <c r="Y18" s="46"/>
      <c r="Z18" s="45"/>
      <c r="AA18" s="45"/>
      <c r="AB18" s="45"/>
      <c r="AC18" s="45"/>
      <c r="AD18" s="46"/>
      <c r="AE18" s="45"/>
      <c r="AF18" s="45"/>
      <c r="AG18" s="45"/>
      <c r="AH18" s="45"/>
      <c r="AI18" s="46"/>
      <c r="AJ18" s="51"/>
      <c r="AK18" s="46"/>
      <c r="AL18" s="44"/>
      <c r="AM18" s="44"/>
    </row>
    <row r="19" spans="1:39">
      <c r="A19" s="22">
        <f t="shared" si="0"/>
        <v>7</v>
      </c>
      <c r="B19" s="25">
        <v>108</v>
      </c>
      <c r="C19" s="25"/>
      <c r="D19" s="25" t="s">
        <v>172</v>
      </c>
      <c r="E19" s="25"/>
      <c r="F19" s="25"/>
      <c r="G19" s="25"/>
      <c r="H19" s="25"/>
      <c r="I19" s="26" t="s">
        <v>24</v>
      </c>
      <c r="J19" s="27">
        <v>2.2999999999999998</v>
      </c>
      <c r="K19" s="28">
        <v>2.1</v>
      </c>
      <c r="L19" s="28">
        <v>1.8</v>
      </c>
      <c r="M19" s="58">
        <v>0.5</v>
      </c>
      <c r="N19" s="58">
        <v>0.5</v>
      </c>
      <c r="O19" s="56">
        <v>0.6</v>
      </c>
      <c r="P19" s="56">
        <v>0.6</v>
      </c>
      <c r="Q19" s="56" t="s">
        <v>57</v>
      </c>
      <c r="R19" s="56" t="s">
        <v>57</v>
      </c>
      <c r="S19" s="28">
        <v>16.170000000000002</v>
      </c>
      <c r="T19" s="29">
        <f>(J19+K19+L19)+IF((VLOOKUP(Q19,MogulsDD!$A$1:$C$1000,3,FALSE)*(M19+O19)/2)&gt;3.75,3.75,VLOOKUP(Q19,MogulsDD!$A$1:$C$1000,3,FALSE)*(M19+O19)/2)+IF((VLOOKUP(R19,MogulsDD!$A$1:$C$1000,3,FALSE)*(N19+P19)/2)&gt;3.75,3.75,VLOOKUP(R19,MogulsDD!$A$1:$C$1000,3,FALSE)*(N19+P19)/2)+IF((18-12*S19/$J$5)&gt;7.5,7.5,IF((18-12*S19/$J$5)&lt;0,0,(18-12*S19/$J$5)))</f>
        <v>11.488931034482757</v>
      </c>
      <c r="U19" s="45"/>
      <c r="V19" s="45"/>
      <c r="W19" s="45"/>
      <c r="X19" s="45"/>
      <c r="Y19" s="46"/>
      <c r="Z19" s="45"/>
      <c r="AA19" s="45"/>
      <c r="AB19" s="45"/>
      <c r="AC19" s="45"/>
      <c r="AD19" s="46"/>
      <c r="AE19" s="45"/>
      <c r="AF19" s="45"/>
      <c r="AG19" s="45"/>
      <c r="AH19" s="45"/>
      <c r="AI19" s="46"/>
      <c r="AJ19" s="51"/>
      <c r="AK19" s="46"/>
      <c r="AL19" s="44"/>
      <c r="AM19" s="44"/>
    </row>
    <row r="20" spans="1:39">
      <c r="A20" s="22">
        <f t="shared" si="0"/>
        <v>8</v>
      </c>
      <c r="B20" s="25">
        <v>109</v>
      </c>
      <c r="C20" s="25"/>
      <c r="D20" s="25" t="s">
        <v>173</v>
      </c>
      <c r="E20" s="25"/>
      <c r="F20" s="25"/>
      <c r="G20" s="25"/>
      <c r="H20" s="25"/>
      <c r="I20" s="26" t="s">
        <v>24</v>
      </c>
      <c r="J20" s="30">
        <v>2.4</v>
      </c>
      <c r="K20" s="31">
        <v>2.4</v>
      </c>
      <c r="L20" s="31">
        <v>2.5</v>
      </c>
      <c r="M20" s="59">
        <v>0.1</v>
      </c>
      <c r="N20" s="59">
        <v>0.1</v>
      </c>
      <c r="O20" s="56">
        <v>0.1</v>
      </c>
      <c r="P20" s="56">
        <v>0.1</v>
      </c>
      <c r="Q20" s="56" t="s">
        <v>58</v>
      </c>
      <c r="R20" s="56" t="s">
        <v>58</v>
      </c>
      <c r="S20" s="28">
        <v>18.29</v>
      </c>
      <c r="T20" s="29">
        <f>(J20+K20+L20)+IF((VLOOKUP(Q20,MogulsDD!$A$1:$C$1000,3,FALSE)*(M20+O20)/2)&gt;3.75,3.75,VLOOKUP(Q20,MogulsDD!$A$1:$C$1000,3,FALSE)*(M20+O20)/2)+IF((VLOOKUP(R20,MogulsDD!$A$1:$C$1000,3,FALSE)*(N20+P20)/2)&gt;3.75,3.75,VLOOKUP(R20,MogulsDD!$A$1:$C$1000,3,FALSE)*(N20+P20)/2)+IF((18-12*S20/$J$5)&gt;7.5,7.5,IF((18-12*S20/$J$5)&lt;0,0,(18-12*S20/$J$5)))</f>
        <v>10.263448275862068</v>
      </c>
      <c r="U20" s="45"/>
      <c r="V20" s="45"/>
      <c r="W20" s="45"/>
      <c r="X20" s="45"/>
      <c r="Y20" s="46"/>
      <c r="Z20" s="45"/>
      <c r="AA20" s="45"/>
      <c r="AB20" s="45"/>
      <c r="AC20" s="45"/>
      <c r="AD20" s="46"/>
      <c r="AE20" s="45"/>
      <c r="AF20" s="45"/>
      <c r="AG20" s="45"/>
      <c r="AH20" s="45"/>
      <c r="AI20" s="46"/>
      <c r="AJ20" s="51"/>
      <c r="AK20" s="46"/>
      <c r="AL20" s="44"/>
      <c r="AM20" s="44"/>
    </row>
    <row r="21" spans="1:39">
      <c r="A21" s="22">
        <f t="shared" si="0"/>
        <v>9</v>
      </c>
      <c r="B21" s="25">
        <v>122</v>
      </c>
      <c r="C21" s="25"/>
      <c r="D21" s="25" t="s">
        <v>190</v>
      </c>
      <c r="E21" s="25"/>
      <c r="F21" s="25"/>
      <c r="G21" s="25"/>
      <c r="H21" s="25"/>
      <c r="I21" s="26" t="s">
        <v>187</v>
      </c>
      <c r="J21" s="30">
        <v>2.8</v>
      </c>
      <c r="K21" s="31">
        <v>2.5</v>
      </c>
      <c r="L21" s="31">
        <v>3</v>
      </c>
      <c r="M21" s="59">
        <v>0.3</v>
      </c>
      <c r="N21" s="59">
        <v>0.3</v>
      </c>
      <c r="O21" s="56">
        <v>0.2</v>
      </c>
      <c r="P21" s="56">
        <v>0.2</v>
      </c>
      <c r="Q21" s="56" t="s">
        <v>58</v>
      </c>
      <c r="R21" s="56" t="s">
        <v>58</v>
      </c>
      <c r="S21" s="28">
        <v>20.02</v>
      </c>
      <c r="T21" s="29">
        <f>(J21+K21+L21)+IF((VLOOKUP(Q21,MogulsDD!$A$1:$C$1000,3,FALSE)*(M21+O21)/2)&gt;3.75,3.75,VLOOKUP(Q21,MogulsDD!$A$1:$C$1000,3,FALSE)*(M21+O21)/2)+IF((VLOOKUP(R21,MogulsDD!$A$1:$C$1000,3,FALSE)*(N21+P21)/2)&gt;3.75,3.75,VLOOKUP(R21,MogulsDD!$A$1:$C$1000,3,FALSE)*(N21+P21)/2)+IF((18-12*S21/$J$5)&gt;7.5,7.5,IF((18-12*S21/$J$5)&lt;0,0,(18-12*S21/$J$5)))</f>
        <v>9.9817241379310353</v>
      </c>
      <c r="U21" s="45"/>
      <c r="V21" s="45"/>
      <c r="W21" s="45"/>
      <c r="X21" s="45"/>
      <c r="Y21" s="46"/>
      <c r="Z21" s="45"/>
      <c r="AA21" s="45"/>
      <c r="AB21" s="45"/>
      <c r="AC21" s="45"/>
      <c r="AD21" s="46"/>
      <c r="AE21" s="45"/>
      <c r="AF21" s="45"/>
      <c r="AG21" s="45"/>
      <c r="AH21" s="45"/>
      <c r="AI21" s="46"/>
      <c r="AJ21" s="51"/>
      <c r="AK21" s="46"/>
      <c r="AL21" s="44"/>
      <c r="AM21" s="44"/>
    </row>
    <row r="22" spans="1:39">
      <c r="A22" s="22">
        <f t="shared" si="0"/>
        <v>10</v>
      </c>
      <c r="B22" s="25">
        <v>119</v>
      </c>
      <c r="C22" s="25"/>
      <c r="D22" s="25" t="s">
        <v>186</v>
      </c>
      <c r="E22" s="25"/>
      <c r="F22" s="25"/>
      <c r="G22" s="25"/>
      <c r="H22" s="25"/>
      <c r="I22" s="26" t="s">
        <v>187</v>
      </c>
      <c r="J22" s="30">
        <v>2.1</v>
      </c>
      <c r="K22" s="31">
        <v>2</v>
      </c>
      <c r="L22" s="31">
        <v>2.5</v>
      </c>
      <c r="M22" s="59">
        <v>0.7</v>
      </c>
      <c r="N22" s="59">
        <v>0.7</v>
      </c>
      <c r="O22" s="56">
        <v>0.7</v>
      </c>
      <c r="P22" s="56">
        <v>0.7</v>
      </c>
      <c r="Q22" s="56" t="s">
        <v>57</v>
      </c>
      <c r="R22" s="56" t="s">
        <v>57</v>
      </c>
      <c r="S22" s="28">
        <v>18.739999999999998</v>
      </c>
      <c r="T22" s="29">
        <f>(J22+K22+L22)+IF((VLOOKUP(Q22,MogulsDD!$A$1:$C$1000,3,FALSE)*(M22+O22)/2)&gt;3.75,3.75,VLOOKUP(Q22,MogulsDD!$A$1:$C$1000,3,FALSE)*(M22+O22)/2)+IF((VLOOKUP(R22,MogulsDD!$A$1:$C$1000,3,FALSE)*(N22+P22)/2)&gt;3.75,3.75,VLOOKUP(R22,MogulsDD!$A$1:$C$1000,3,FALSE)*(N22+P22)/2)+IF((18-12*S22/$J$5)&gt;7.5,7.5,IF((18-12*S22/$J$5)&lt;0,0,(18-12*S22/$J$5)))</f>
        <v>9.9450344827586203</v>
      </c>
      <c r="U22" s="45"/>
      <c r="V22" s="45"/>
      <c r="W22" s="45"/>
      <c r="X22" s="45"/>
      <c r="Y22" s="46"/>
      <c r="Z22" s="45"/>
      <c r="AA22" s="45"/>
      <c r="AB22" s="45"/>
      <c r="AC22" s="45"/>
      <c r="AD22" s="46"/>
      <c r="AE22" s="45"/>
      <c r="AF22" s="45"/>
      <c r="AG22" s="45"/>
      <c r="AH22" s="45"/>
      <c r="AI22" s="46"/>
      <c r="AJ22" s="51"/>
      <c r="AK22" s="46"/>
      <c r="AL22" s="44"/>
      <c r="AM22" s="44"/>
    </row>
    <row r="23" spans="1:39">
      <c r="A23" s="22">
        <f t="shared" si="0"/>
        <v>11</v>
      </c>
      <c r="B23" s="25">
        <v>8</v>
      </c>
      <c r="C23" s="25"/>
      <c r="D23" s="25" t="s">
        <v>115</v>
      </c>
      <c r="E23" s="25"/>
      <c r="F23" s="25"/>
      <c r="G23" s="25"/>
      <c r="H23" s="25"/>
      <c r="I23" s="26" t="s">
        <v>114</v>
      </c>
      <c r="J23" s="30">
        <v>2.2999999999999998</v>
      </c>
      <c r="K23" s="31">
        <v>2</v>
      </c>
      <c r="L23" s="31">
        <v>2.2000000000000002</v>
      </c>
      <c r="M23" s="59">
        <v>0.7</v>
      </c>
      <c r="N23" s="59">
        <v>0.7</v>
      </c>
      <c r="O23" s="56">
        <v>0.4</v>
      </c>
      <c r="P23" s="56">
        <v>0.4</v>
      </c>
      <c r="Q23" s="56" t="s">
        <v>58</v>
      </c>
      <c r="R23" s="56" t="s">
        <v>58</v>
      </c>
      <c r="S23" s="28">
        <v>18.8</v>
      </c>
      <c r="T23" s="29">
        <f>(J23+K23+L23)+IF((VLOOKUP(Q23,MogulsDD!$A$1:$C$1000,3,FALSE)*(M23+O23)/2)&gt;3.75,3.75,VLOOKUP(Q23,MogulsDD!$A$1:$C$1000,3,FALSE)*(M23+O23)/2)+IF((VLOOKUP(R23,MogulsDD!$A$1:$C$1000,3,FALSE)*(N23+P23)/2)&gt;3.75,3.75,VLOOKUP(R23,MogulsDD!$A$1:$C$1000,3,FALSE)*(N23+P23)/2)+IF((18-12*S23/$J$5)&gt;7.5,7.5,IF((18-12*S23/$J$5)&lt;0,0,(18-12*S23/$J$5)))</f>
        <v>9.4913793103448274</v>
      </c>
      <c r="U23" s="45"/>
      <c r="V23" s="45"/>
      <c r="W23" s="45"/>
      <c r="X23" s="45"/>
      <c r="Y23" s="46"/>
      <c r="Z23" s="45"/>
      <c r="AA23" s="45"/>
      <c r="AB23" s="45"/>
      <c r="AC23" s="45"/>
      <c r="AD23" s="46"/>
      <c r="AE23" s="45"/>
      <c r="AF23" s="45"/>
      <c r="AG23" s="45"/>
      <c r="AH23" s="45"/>
      <c r="AI23" s="46"/>
      <c r="AJ23" s="51"/>
      <c r="AK23" s="46"/>
      <c r="AL23" s="44"/>
      <c r="AM23" s="44"/>
    </row>
    <row r="24" spans="1:39">
      <c r="A24" s="22">
        <f t="shared" si="0"/>
        <v>12</v>
      </c>
      <c r="B24" s="25">
        <v>13</v>
      </c>
      <c r="C24" s="25"/>
      <c r="D24" s="25" t="s">
        <v>123</v>
      </c>
      <c r="E24" s="25"/>
      <c r="F24" s="25"/>
      <c r="G24" s="25"/>
      <c r="H24" s="25"/>
      <c r="I24" s="26" t="s">
        <v>122</v>
      </c>
      <c r="J24" s="30">
        <v>1.8</v>
      </c>
      <c r="K24" s="31">
        <v>1.9</v>
      </c>
      <c r="L24" s="31">
        <v>1.7</v>
      </c>
      <c r="M24" s="59">
        <v>0.5</v>
      </c>
      <c r="N24" s="59">
        <v>0.5</v>
      </c>
      <c r="O24" s="56">
        <v>0.4</v>
      </c>
      <c r="P24" s="56">
        <v>0.4</v>
      </c>
      <c r="Q24" s="56" t="s">
        <v>58</v>
      </c>
      <c r="R24" s="56" t="s">
        <v>58</v>
      </c>
      <c r="S24" s="28">
        <v>17.61</v>
      </c>
      <c r="T24" s="29">
        <f>(J24+K24+L24)+IF((VLOOKUP(Q24,MogulsDD!$A$1:$C$1000,3,FALSE)*(M24+O24)/2)&gt;3.75,3.75,VLOOKUP(Q24,MogulsDD!$A$1:$C$1000,3,FALSE)*(M24+O24)/2)+IF((VLOOKUP(R24,MogulsDD!$A$1:$C$1000,3,FALSE)*(N24+P24)/2)&gt;3.75,3.75,VLOOKUP(R24,MogulsDD!$A$1:$C$1000,3,FALSE)*(N24+P24)/2)+IF((18-12*S24/$J$5)&gt;7.5,7.5,IF((18-12*S24/$J$5)&lt;0,0,(18-12*S24/$J$5)))</f>
        <v>9.2762068965517237</v>
      </c>
      <c r="U24" s="45"/>
      <c r="V24" s="45"/>
      <c r="W24" s="45"/>
      <c r="X24" s="45"/>
      <c r="Y24" s="46"/>
      <c r="Z24" s="45"/>
      <c r="AA24" s="45"/>
      <c r="AB24" s="45"/>
      <c r="AC24" s="45"/>
      <c r="AD24" s="46"/>
      <c r="AE24" s="45"/>
      <c r="AF24" s="45"/>
      <c r="AG24" s="45"/>
      <c r="AH24" s="45"/>
      <c r="AI24" s="46"/>
      <c r="AJ24" s="51"/>
      <c r="AK24" s="46"/>
      <c r="AL24" s="44"/>
      <c r="AM24" s="44"/>
    </row>
    <row r="25" spans="1:39">
      <c r="A25" s="22">
        <f t="shared" si="0"/>
        <v>13</v>
      </c>
      <c r="B25" s="25">
        <v>12</v>
      </c>
      <c r="C25" s="25"/>
      <c r="D25" s="25" t="s">
        <v>121</v>
      </c>
      <c r="E25" s="25"/>
      <c r="F25" s="25"/>
      <c r="G25" s="25"/>
      <c r="H25" s="25"/>
      <c r="I25" s="26" t="s">
        <v>122</v>
      </c>
      <c r="J25" s="30">
        <v>1.4</v>
      </c>
      <c r="K25" s="31">
        <v>1.7</v>
      </c>
      <c r="L25" s="31">
        <v>1.9</v>
      </c>
      <c r="M25" s="59">
        <v>0.5</v>
      </c>
      <c r="N25" s="59">
        <v>0.5</v>
      </c>
      <c r="O25" s="56">
        <v>0.4</v>
      </c>
      <c r="P25" s="56">
        <v>0.4</v>
      </c>
      <c r="Q25" s="56" t="s">
        <v>59</v>
      </c>
      <c r="R25" s="56" t="s">
        <v>59</v>
      </c>
      <c r="S25" s="28">
        <v>18.16</v>
      </c>
      <c r="T25" s="29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8.48403448275862</v>
      </c>
      <c r="U25" s="45"/>
      <c r="V25" s="45"/>
      <c r="W25" s="45"/>
      <c r="X25" s="45"/>
      <c r="Y25" s="46"/>
      <c r="Z25" s="45"/>
      <c r="AA25" s="45"/>
      <c r="AB25" s="45"/>
      <c r="AC25" s="45"/>
      <c r="AD25" s="46"/>
      <c r="AE25" s="45"/>
      <c r="AF25" s="45"/>
      <c r="AG25" s="45"/>
      <c r="AH25" s="45"/>
      <c r="AI25" s="46"/>
      <c r="AJ25" s="51"/>
      <c r="AK25" s="46"/>
      <c r="AL25" s="44"/>
      <c r="AM25" s="44"/>
    </row>
    <row r="26" spans="1:39">
      <c r="A26" s="22">
        <f t="shared" si="0"/>
        <v>14</v>
      </c>
      <c r="B26" s="25">
        <v>16</v>
      </c>
      <c r="C26" s="25"/>
      <c r="D26" s="25" t="s">
        <v>127</v>
      </c>
      <c r="E26" s="25"/>
      <c r="F26" s="25"/>
      <c r="G26" s="25"/>
      <c r="H26" s="25"/>
      <c r="I26" s="26" t="s">
        <v>122</v>
      </c>
      <c r="J26" s="30">
        <v>0.5</v>
      </c>
      <c r="K26" s="31">
        <v>0.9</v>
      </c>
      <c r="L26" s="31">
        <v>0.8</v>
      </c>
      <c r="M26" s="59">
        <v>0.5</v>
      </c>
      <c r="N26" s="59">
        <v>0.5</v>
      </c>
      <c r="O26" s="56">
        <v>0.6</v>
      </c>
      <c r="P26" s="56">
        <v>0.6</v>
      </c>
      <c r="Q26" s="56" t="s">
        <v>58</v>
      </c>
      <c r="R26" s="56" t="s">
        <v>58</v>
      </c>
      <c r="S26" s="28">
        <v>16.82</v>
      </c>
      <c r="T26" s="29">
        <f>(J26+K26+L26)+IF((VLOOKUP(Q26,MogulsDD!$A$1:$C$1000,3,FALSE)*(M26+O26)/2)&gt;3.75,3.75,VLOOKUP(Q26,MogulsDD!$A$1:$C$1000,3,FALSE)*(M26+O26)/2)+IF((VLOOKUP(R26,MogulsDD!$A$1:$C$1000,3,FALSE)*(N26+P26)/2)&gt;3.75,3.75,VLOOKUP(R26,MogulsDD!$A$1:$C$1000,3,FALSE)*(N26+P26)/2)+IF((18-12*S26/$J$5)&gt;7.5,7.5,IF((18-12*S26/$J$5)&lt;0,0,(18-12*S26/$J$5)))</f>
        <v>6.83</v>
      </c>
      <c r="U26" s="45"/>
      <c r="V26" s="45"/>
      <c r="W26" s="45"/>
      <c r="X26" s="45"/>
      <c r="Y26" s="46"/>
      <c r="Z26" s="45"/>
      <c r="AA26" s="45"/>
      <c r="AB26" s="45"/>
      <c r="AC26" s="45"/>
      <c r="AD26" s="46"/>
      <c r="AE26" s="45"/>
      <c r="AF26" s="45"/>
      <c r="AG26" s="45"/>
      <c r="AH26" s="45"/>
      <c r="AI26" s="46"/>
      <c r="AJ26" s="51"/>
      <c r="AK26" s="46"/>
      <c r="AL26" s="44"/>
      <c r="AM26" s="44"/>
    </row>
    <row r="27" spans="1:39">
      <c r="A27" s="22">
        <f t="shared" si="0"/>
        <v>15</v>
      </c>
      <c r="B27" s="25">
        <v>5</v>
      </c>
      <c r="C27" s="25"/>
      <c r="D27" s="25" t="s">
        <v>111</v>
      </c>
      <c r="E27" s="25"/>
      <c r="F27" s="25"/>
      <c r="G27" s="25"/>
      <c r="H27" s="25"/>
      <c r="I27" s="26" t="s">
        <v>107</v>
      </c>
      <c r="J27" s="30">
        <v>1.5</v>
      </c>
      <c r="K27" s="31">
        <v>1.5</v>
      </c>
      <c r="L27" s="31">
        <v>1.2</v>
      </c>
      <c r="M27" s="59">
        <v>0.2</v>
      </c>
      <c r="N27" s="59">
        <v>0.2</v>
      </c>
      <c r="O27" s="56">
        <v>0.4</v>
      </c>
      <c r="P27" s="56">
        <v>0.4</v>
      </c>
      <c r="Q27" s="56" t="s">
        <v>58</v>
      </c>
      <c r="R27" s="56" t="s">
        <v>58</v>
      </c>
      <c r="S27" s="28">
        <v>18.95</v>
      </c>
      <c r="T27" s="29">
        <f>(J27+K27+L27)+IF((VLOOKUP(Q27,MogulsDD!$A$1:$C$1000,3,FALSE)*(M27+O27)/2)&gt;3.75,3.75,VLOOKUP(Q27,MogulsDD!$A$1:$C$1000,3,FALSE)*(M27+O27)/2)+IF((VLOOKUP(R27,MogulsDD!$A$1:$C$1000,3,FALSE)*(N27+P27)/2)&gt;3.75,3.75,VLOOKUP(R27,MogulsDD!$A$1:$C$1000,3,FALSE)*(N27+P27)/2)+IF((18-12*S27/$J$5)&gt;7.5,7.5,IF((18-12*S27/$J$5)&lt;0,0,(18-12*S27/$J$5)))</f>
        <v>6.8172413793103468</v>
      </c>
      <c r="U27" s="45"/>
      <c r="V27" s="45"/>
      <c r="W27" s="45"/>
      <c r="X27" s="45"/>
      <c r="Y27" s="46"/>
      <c r="Z27" s="45"/>
      <c r="AA27" s="45"/>
      <c r="AB27" s="45"/>
      <c r="AC27" s="45"/>
      <c r="AD27" s="46"/>
      <c r="AE27" s="45"/>
      <c r="AF27" s="45"/>
      <c r="AG27" s="45"/>
      <c r="AH27" s="45"/>
      <c r="AI27" s="46"/>
      <c r="AJ27" s="51"/>
      <c r="AK27" s="46"/>
      <c r="AL27" s="44"/>
      <c r="AM27" s="44"/>
    </row>
    <row r="28" spans="1:39">
      <c r="A28" s="22">
        <f t="shared" si="0"/>
        <v>16</v>
      </c>
      <c r="B28" s="25">
        <v>123</v>
      </c>
      <c r="C28" s="25"/>
      <c r="D28" s="25" t="s">
        <v>191</v>
      </c>
      <c r="E28" s="25"/>
      <c r="F28" s="25"/>
      <c r="G28" s="25"/>
      <c r="H28" s="25"/>
      <c r="I28" s="26" t="s">
        <v>187</v>
      </c>
      <c r="J28" s="30">
        <v>1.7</v>
      </c>
      <c r="K28" s="31">
        <v>2.2999999999999998</v>
      </c>
      <c r="L28" s="31">
        <v>2.2999999999999998</v>
      </c>
      <c r="M28" s="59">
        <v>0.1</v>
      </c>
      <c r="N28" s="59">
        <v>0.1</v>
      </c>
      <c r="O28" s="56">
        <v>0.1</v>
      </c>
      <c r="P28" s="56">
        <v>0.1</v>
      </c>
      <c r="Q28" s="56" t="s">
        <v>57</v>
      </c>
      <c r="R28" s="56" t="s">
        <v>57</v>
      </c>
      <c r="S28" s="28">
        <v>25.07</v>
      </c>
      <c r="T28" s="29">
        <f>(J28+K28+L28)+IF((VLOOKUP(Q28,MogulsDD!$A$1:$C$1000,3,FALSE)*(M28+O28)/2)&gt;3.75,3.75,VLOOKUP(Q28,MogulsDD!$A$1:$C$1000,3,FALSE)*(M28+O28)/2)+IF((VLOOKUP(R28,MogulsDD!$A$1:$C$1000,3,FALSE)*(N28+P28)/2)&gt;3.75,3.75,VLOOKUP(R28,MogulsDD!$A$1:$C$1000,3,FALSE)*(N28+P28)/2)+IF((18-12*S28/$J$5)&gt;7.5,7.5,IF((18-12*S28/$J$5)&lt;0,0,(18-12*S28/$J$5)))</f>
        <v>6.4219999999999997</v>
      </c>
      <c r="U28" s="45"/>
      <c r="V28" s="45"/>
      <c r="W28" s="45"/>
      <c r="X28" s="45"/>
      <c r="Y28" s="46"/>
      <c r="Z28" s="45"/>
      <c r="AA28" s="45"/>
      <c r="AB28" s="45"/>
      <c r="AC28" s="45"/>
      <c r="AD28" s="46"/>
      <c r="AE28" s="45"/>
      <c r="AF28" s="45"/>
      <c r="AG28" s="45"/>
      <c r="AH28" s="45"/>
      <c r="AI28" s="46"/>
      <c r="AJ28" s="51"/>
      <c r="AK28" s="46"/>
      <c r="AL28" s="44"/>
      <c r="AM28" s="44"/>
    </row>
    <row r="29" spans="1:39">
      <c r="A29" s="22">
        <f t="shared" si="0"/>
        <v>17</v>
      </c>
      <c r="B29" s="25">
        <v>9</v>
      </c>
      <c r="C29" s="25"/>
      <c r="D29" s="25" t="s">
        <v>116</v>
      </c>
      <c r="E29" s="25"/>
      <c r="F29" s="25"/>
      <c r="G29" s="25"/>
      <c r="H29" s="25"/>
      <c r="I29" s="26" t="s">
        <v>114</v>
      </c>
      <c r="J29" s="30">
        <v>1.5</v>
      </c>
      <c r="K29" s="31">
        <v>2</v>
      </c>
      <c r="L29" s="31">
        <v>1.8</v>
      </c>
      <c r="M29" s="59">
        <v>0.7</v>
      </c>
      <c r="N29" s="59">
        <v>0.7</v>
      </c>
      <c r="O29" s="56">
        <v>0.6</v>
      </c>
      <c r="P29" s="56">
        <v>0.6</v>
      </c>
      <c r="Q29" s="56" t="s">
        <v>58</v>
      </c>
      <c r="R29" s="56" t="s">
        <v>58</v>
      </c>
      <c r="S29" s="28">
        <v>22.7</v>
      </c>
      <c r="T29" s="29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5.95</v>
      </c>
      <c r="U29" s="45"/>
      <c r="V29" s="45"/>
      <c r="W29" s="45"/>
      <c r="X29" s="45"/>
      <c r="Y29" s="46"/>
      <c r="Z29" s="45"/>
      <c r="AA29" s="45"/>
      <c r="AB29" s="45"/>
      <c r="AC29" s="45"/>
      <c r="AD29" s="46"/>
      <c r="AE29" s="45"/>
      <c r="AF29" s="45"/>
      <c r="AG29" s="45"/>
      <c r="AH29" s="45"/>
      <c r="AI29" s="46"/>
      <c r="AJ29" s="51"/>
      <c r="AK29" s="46"/>
      <c r="AL29" s="44"/>
      <c r="AM29" s="44"/>
    </row>
    <row r="30" spans="1:39">
      <c r="A30" s="22">
        <f t="shared" si="0"/>
        <v>18</v>
      </c>
      <c r="B30" s="25">
        <v>10</v>
      </c>
      <c r="C30" s="25"/>
      <c r="D30" s="25" t="s">
        <v>118</v>
      </c>
      <c r="E30" s="25"/>
      <c r="F30" s="25"/>
      <c r="G30" s="25"/>
      <c r="H30" s="25"/>
      <c r="I30" s="26" t="s">
        <v>114</v>
      </c>
      <c r="J30" s="30">
        <v>1.2</v>
      </c>
      <c r="K30" s="31">
        <v>1</v>
      </c>
      <c r="L30" s="31">
        <v>1</v>
      </c>
      <c r="M30" s="59">
        <v>0.4</v>
      </c>
      <c r="N30" s="59">
        <v>0.4</v>
      </c>
      <c r="O30" s="56">
        <v>0.6</v>
      </c>
      <c r="P30" s="56">
        <v>0.6</v>
      </c>
      <c r="Q30" s="56" t="s">
        <v>58</v>
      </c>
      <c r="R30" s="56" t="s">
        <v>58</v>
      </c>
      <c r="S30" s="28">
        <v>19.11</v>
      </c>
      <c r="T30" s="29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5.8848275862068968</v>
      </c>
      <c r="U30" s="45"/>
      <c r="V30" s="45"/>
      <c r="W30" s="45"/>
      <c r="X30" s="45"/>
      <c r="Y30" s="46"/>
      <c r="Z30" s="45"/>
      <c r="AA30" s="45"/>
      <c r="AB30" s="45"/>
      <c r="AC30" s="45"/>
      <c r="AD30" s="46"/>
      <c r="AE30" s="45"/>
      <c r="AF30" s="45"/>
      <c r="AG30" s="45"/>
      <c r="AH30" s="45"/>
      <c r="AI30" s="46"/>
      <c r="AJ30" s="51"/>
      <c r="AK30" s="46"/>
      <c r="AL30" s="44"/>
      <c r="AM30" s="44"/>
    </row>
    <row r="31" spans="1:39">
      <c r="A31" s="22">
        <f t="shared" si="0"/>
        <v>19</v>
      </c>
      <c r="B31" s="25">
        <v>11</v>
      </c>
      <c r="C31" s="25"/>
      <c r="D31" s="25" t="s">
        <v>119</v>
      </c>
      <c r="E31" s="25"/>
      <c r="F31" s="25"/>
      <c r="G31" s="25"/>
      <c r="H31" s="25"/>
      <c r="I31" s="26" t="s">
        <v>114</v>
      </c>
      <c r="J31" s="30">
        <v>0.8</v>
      </c>
      <c r="K31" s="31">
        <v>1.4</v>
      </c>
      <c r="L31" s="31">
        <v>0.8</v>
      </c>
      <c r="M31" s="59">
        <v>0.6</v>
      </c>
      <c r="N31" s="59">
        <v>0.6</v>
      </c>
      <c r="O31" s="56">
        <v>0.7</v>
      </c>
      <c r="P31" s="56">
        <v>0.7</v>
      </c>
      <c r="Q31" s="56" t="s">
        <v>58</v>
      </c>
      <c r="R31" s="56" t="s">
        <v>58</v>
      </c>
      <c r="S31" s="28">
        <v>19.239999999999998</v>
      </c>
      <c r="T31" s="29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5.727241379310346</v>
      </c>
      <c r="U31" s="45"/>
      <c r="V31" s="45"/>
      <c r="W31" s="45"/>
      <c r="X31" s="45"/>
      <c r="Y31" s="46"/>
      <c r="Z31" s="45"/>
      <c r="AA31" s="45"/>
      <c r="AB31" s="45"/>
      <c r="AC31" s="45"/>
      <c r="AD31" s="46"/>
      <c r="AE31" s="45"/>
      <c r="AF31" s="45"/>
      <c r="AG31" s="45"/>
      <c r="AH31" s="45"/>
      <c r="AI31" s="46"/>
      <c r="AJ31" s="51"/>
      <c r="AK31" s="46"/>
      <c r="AL31" s="44"/>
      <c r="AM31" s="44"/>
    </row>
    <row r="32" spans="1:39">
      <c r="A32" s="22">
        <f t="shared" si="0"/>
        <v>20</v>
      </c>
      <c r="B32" s="25">
        <v>7</v>
      </c>
      <c r="C32" s="25"/>
      <c r="D32" s="25" t="s">
        <v>480</v>
      </c>
      <c r="E32" s="25"/>
      <c r="F32" s="25"/>
      <c r="G32" s="25"/>
      <c r="H32" s="25"/>
      <c r="I32" s="26" t="s">
        <v>122</v>
      </c>
      <c r="J32" s="30">
        <v>1.2</v>
      </c>
      <c r="K32" s="31">
        <v>1.3</v>
      </c>
      <c r="L32" s="31">
        <v>1.1000000000000001</v>
      </c>
      <c r="M32" s="59">
        <v>0</v>
      </c>
      <c r="N32" s="59">
        <v>0</v>
      </c>
      <c r="O32" s="56">
        <v>0</v>
      </c>
      <c r="P32" s="56">
        <v>0</v>
      </c>
      <c r="Q32" s="56" t="s">
        <v>68</v>
      </c>
      <c r="R32" s="56" t="s">
        <v>68</v>
      </c>
      <c r="S32" s="28">
        <v>20.09</v>
      </c>
      <c r="T32" s="29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4.9737931034482781</v>
      </c>
      <c r="U32" s="45"/>
      <c r="V32" s="45"/>
      <c r="W32" s="45"/>
      <c r="X32" s="45"/>
      <c r="Y32" s="46"/>
      <c r="Z32" s="45"/>
      <c r="AA32" s="45"/>
      <c r="AB32" s="45"/>
      <c r="AC32" s="45"/>
      <c r="AD32" s="46"/>
      <c r="AE32" s="45"/>
      <c r="AF32" s="45"/>
      <c r="AG32" s="45"/>
      <c r="AH32" s="45"/>
      <c r="AI32" s="46"/>
      <c r="AJ32" s="51"/>
      <c r="AK32" s="46"/>
      <c r="AL32" s="44"/>
      <c r="AM32" s="44"/>
    </row>
    <row r="33" spans="1:39">
      <c r="A33" s="22">
        <f t="shared" si="0"/>
        <v>21</v>
      </c>
      <c r="B33" s="25">
        <v>2</v>
      </c>
      <c r="C33" s="25"/>
      <c r="D33" s="25" t="s">
        <v>106</v>
      </c>
      <c r="E33" s="25"/>
      <c r="F33" s="25"/>
      <c r="G33" s="25"/>
      <c r="H33" s="25"/>
      <c r="I33" s="26" t="s">
        <v>107</v>
      </c>
      <c r="J33" s="30">
        <v>1.7</v>
      </c>
      <c r="K33" s="31">
        <v>1.5</v>
      </c>
      <c r="L33" s="31">
        <v>1.2</v>
      </c>
      <c r="M33" s="59">
        <v>0.4</v>
      </c>
      <c r="N33" s="59">
        <v>0.4</v>
      </c>
      <c r="O33" s="56">
        <v>0.2</v>
      </c>
      <c r="P33" s="56">
        <v>0.2</v>
      </c>
      <c r="Q33" s="56" t="s">
        <v>57</v>
      </c>
      <c r="R33" s="56" t="s">
        <v>57</v>
      </c>
      <c r="S33" s="28">
        <v>21.7</v>
      </c>
      <c r="T33" s="29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4.8073793103448299</v>
      </c>
      <c r="U33" s="45"/>
      <c r="V33" s="45"/>
      <c r="W33" s="45"/>
      <c r="X33" s="45"/>
      <c r="Y33" s="46"/>
      <c r="Z33" s="45"/>
      <c r="AA33" s="45"/>
      <c r="AB33" s="45"/>
      <c r="AC33" s="45"/>
      <c r="AD33" s="46"/>
      <c r="AE33" s="45"/>
      <c r="AF33" s="45"/>
      <c r="AG33" s="45"/>
      <c r="AH33" s="45"/>
      <c r="AI33" s="46"/>
      <c r="AJ33" s="51"/>
      <c r="AK33" s="46"/>
      <c r="AL33" s="44"/>
      <c r="AM33" s="44"/>
    </row>
    <row r="34" spans="1:39">
      <c r="A34" s="22">
        <f t="shared" si="0"/>
        <v>22</v>
      </c>
      <c r="B34" s="25">
        <v>183</v>
      </c>
      <c r="C34" s="25"/>
      <c r="D34" s="25" t="s">
        <v>230</v>
      </c>
      <c r="E34" s="25"/>
      <c r="F34" s="25"/>
      <c r="G34" s="25"/>
      <c r="H34" s="25"/>
      <c r="I34" s="26" t="s">
        <v>24</v>
      </c>
      <c r="J34" s="30">
        <v>1.3</v>
      </c>
      <c r="K34" s="31">
        <v>1.1000000000000001</v>
      </c>
      <c r="L34" s="31">
        <v>1</v>
      </c>
      <c r="M34" s="59">
        <v>0.2</v>
      </c>
      <c r="N34" s="59">
        <v>0.2</v>
      </c>
      <c r="O34" s="56">
        <v>0.3</v>
      </c>
      <c r="P34" s="56">
        <v>0.3</v>
      </c>
      <c r="Q34" s="56" t="s">
        <v>57</v>
      </c>
      <c r="R34" s="56" t="s">
        <v>57</v>
      </c>
      <c r="S34" s="28">
        <v>21.03</v>
      </c>
      <c r="T34" s="29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4.3008620689655164</v>
      </c>
      <c r="U34" s="45"/>
      <c r="V34" s="45"/>
      <c r="W34" s="45"/>
      <c r="X34" s="45"/>
      <c r="Y34" s="46"/>
      <c r="Z34" s="45"/>
      <c r="AA34" s="45"/>
      <c r="AB34" s="45"/>
      <c r="AC34" s="45"/>
      <c r="AD34" s="46"/>
      <c r="AE34" s="45"/>
      <c r="AF34" s="45"/>
      <c r="AG34" s="45"/>
      <c r="AH34" s="45"/>
      <c r="AI34" s="46"/>
      <c r="AJ34" s="51"/>
      <c r="AK34" s="46"/>
      <c r="AL34" s="44"/>
      <c r="AM34" s="44"/>
    </row>
    <row r="35" spans="1:39">
      <c r="A35" s="22">
        <f t="shared" si="0"/>
        <v>23</v>
      </c>
      <c r="B35" s="25">
        <v>6</v>
      </c>
      <c r="C35" s="25"/>
      <c r="D35" s="25" t="s">
        <v>112</v>
      </c>
      <c r="E35" s="25"/>
      <c r="F35" s="25"/>
      <c r="G35" s="25"/>
      <c r="H35" s="25"/>
      <c r="I35" s="26" t="s">
        <v>107</v>
      </c>
      <c r="J35" s="30">
        <v>0.6</v>
      </c>
      <c r="K35" s="31">
        <v>1</v>
      </c>
      <c r="L35" s="31">
        <v>0.6</v>
      </c>
      <c r="M35" s="59">
        <v>0.4</v>
      </c>
      <c r="N35" s="59">
        <v>0.4</v>
      </c>
      <c r="O35" s="56">
        <v>0.4</v>
      </c>
      <c r="P35" s="56">
        <v>0.4</v>
      </c>
      <c r="Q35" s="56" t="s">
        <v>58</v>
      </c>
      <c r="R35" s="56" t="s">
        <v>58</v>
      </c>
      <c r="S35" s="28">
        <v>19.829999999999998</v>
      </c>
      <c r="T35" s="29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4.1889655172413809</v>
      </c>
      <c r="U35" s="45"/>
      <c r="V35" s="45"/>
      <c r="W35" s="45"/>
      <c r="X35" s="45"/>
      <c r="Y35" s="46"/>
      <c r="Z35" s="45"/>
      <c r="AA35" s="45"/>
      <c r="AB35" s="45"/>
      <c r="AC35" s="45"/>
      <c r="AD35" s="46"/>
      <c r="AE35" s="45"/>
      <c r="AF35" s="45"/>
      <c r="AG35" s="45"/>
      <c r="AH35" s="45"/>
      <c r="AI35" s="46"/>
      <c r="AJ35" s="51"/>
      <c r="AK35" s="46"/>
      <c r="AL35" s="44"/>
      <c r="AM35" s="44"/>
    </row>
    <row r="36" spans="1:39">
      <c r="A36" s="22">
        <f t="shared" si="0"/>
        <v>24</v>
      </c>
      <c r="B36" s="25">
        <v>120</v>
      </c>
      <c r="C36" s="25"/>
      <c r="D36" s="25" t="s">
        <v>188</v>
      </c>
      <c r="E36" s="25"/>
      <c r="F36" s="25"/>
      <c r="G36" s="25"/>
      <c r="H36" s="25"/>
      <c r="I36" s="26" t="s">
        <v>187</v>
      </c>
      <c r="J36" s="30">
        <v>1.2</v>
      </c>
      <c r="K36" s="31">
        <v>1</v>
      </c>
      <c r="L36" s="31">
        <v>1.8</v>
      </c>
      <c r="M36" s="59">
        <v>0.1</v>
      </c>
      <c r="N36" s="59">
        <v>0.1</v>
      </c>
      <c r="O36" s="56">
        <v>0.1</v>
      </c>
      <c r="P36" s="56">
        <v>0.1</v>
      </c>
      <c r="Q36" s="56" t="s">
        <v>58</v>
      </c>
      <c r="R36" s="56" t="s">
        <v>58</v>
      </c>
      <c r="S36" s="28">
        <v>24.64</v>
      </c>
      <c r="T36" s="29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4.0999999999999996</v>
      </c>
      <c r="U36" s="45"/>
      <c r="V36" s="45"/>
      <c r="W36" s="45"/>
      <c r="X36" s="45"/>
      <c r="Y36" s="46"/>
      <c r="Z36" s="45"/>
      <c r="AA36" s="45"/>
      <c r="AB36" s="45"/>
      <c r="AC36" s="45"/>
      <c r="AD36" s="46"/>
      <c r="AE36" s="45"/>
      <c r="AF36" s="45"/>
      <c r="AG36" s="45"/>
      <c r="AH36" s="45"/>
      <c r="AI36" s="46"/>
      <c r="AJ36" s="51"/>
      <c r="AK36" s="46"/>
      <c r="AL36" s="44"/>
      <c r="AM36" s="44"/>
    </row>
    <row r="37" spans="1:39">
      <c r="A37" s="22">
        <f t="shared" si="0"/>
        <v>25</v>
      </c>
      <c r="B37" s="25">
        <v>121</v>
      </c>
      <c r="C37" s="25"/>
      <c r="D37" s="25" t="s">
        <v>189</v>
      </c>
      <c r="E37" s="25"/>
      <c r="F37" s="25"/>
      <c r="G37" s="25"/>
      <c r="H37" s="25"/>
      <c r="I37" s="26" t="s">
        <v>187</v>
      </c>
      <c r="J37" s="30">
        <v>1.3</v>
      </c>
      <c r="K37" s="31">
        <v>0.9</v>
      </c>
      <c r="L37" s="31">
        <v>1.1000000000000001</v>
      </c>
      <c r="M37" s="59">
        <v>0.3</v>
      </c>
      <c r="N37" s="59">
        <v>0.3</v>
      </c>
      <c r="O37" s="56">
        <v>0.2</v>
      </c>
      <c r="P37" s="56">
        <v>0.2</v>
      </c>
      <c r="Q37" s="56" t="s">
        <v>57</v>
      </c>
      <c r="R37" s="56" t="s">
        <v>57</v>
      </c>
      <c r="S37" s="28">
        <v>22.13</v>
      </c>
      <c r="T37" s="29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3.605</v>
      </c>
      <c r="U37" s="45"/>
      <c r="V37" s="45"/>
      <c r="W37" s="45"/>
      <c r="X37" s="45"/>
      <c r="Y37" s="46"/>
      <c r="Z37" s="45"/>
      <c r="AA37" s="45"/>
      <c r="AB37" s="45"/>
      <c r="AC37" s="45"/>
      <c r="AD37" s="46"/>
      <c r="AE37" s="45"/>
      <c r="AF37" s="45"/>
      <c r="AG37" s="45"/>
      <c r="AH37" s="45"/>
      <c r="AI37" s="46"/>
      <c r="AJ37" s="51"/>
      <c r="AK37" s="46"/>
      <c r="AL37" s="44"/>
      <c r="AM37" s="44"/>
    </row>
    <row r="38" spans="1:39">
      <c r="A38" s="22">
        <f t="shared" si="0"/>
        <v>26</v>
      </c>
      <c r="B38" s="25">
        <v>4</v>
      </c>
      <c r="C38" s="25"/>
      <c r="D38" s="25" t="s">
        <v>110</v>
      </c>
      <c r="E38" s="25"/>
      <c r="F38" s="25"/>
      <c r="G38" s="25"/>
      <c r="H38" s="25"/>
      <c r="I38" s="26" t="s">
        <v>107</v>
      </c>
      <c r="J38" s="30">
        <v>1</v>
      </c>
      <c r="K38" s="31">
        <v>0.9</v>
      </c>
      <c r="L38" s="31">
        <v>0.9</v>
      </c>
      <c r="M38" s="59">
        <v>0.1</v>
      </c>
      <c r="N38" s="59">
        <v>0.1</v>
      </c>
      <c r="O38" s="56">
        <v>0.1</v>
      </c>
      <c r="P38" s="56">
        <v>0.1</v>
      </c>
      <c r="Q38" s="56" t="s">
        <v>68</v>
      </c>
      <c r="R38" s="56" t="s">
        <v>68</v>
      </c>
      <c r="S38" s="28">
        <v>22.78</v>
      </c>
      <c r="T38" s="29">
        <f>(J38+K38+L38)+IF((VLOOKUP(Q38,MogulsDD!$A$1:$C$1000,3,FALSE)*(M38+O38)/2)&gt;3.75,3.75,VLOOKUP(Q38,MogulsDD!$A$1:$C$1000,3,FALSE)*(M38+O38)/2)*+IF((VLOOKUP(R38,MogulsDD!$A$1:$C$1000,3,FALSE)*(N38+P38)/2)&gt;3.75,3.75,VLOOKUP(R38,MogulsDD!$A$1:$C$1000,3,FALSE)*(N38+P38)/2)+IF((18-12*S38/$J$5)&gt;7.5,7.5,IF((18-12*S38/$J$5)&lt;0,0,(18-12*S38/$J$5)))</f>
        <v>2.8</v>
      </c>
      <c r="U38" s="45"/>
      <c r="V38" s="45"/>
      <c r="W38" s="45"/>
      <c r="X38" s="45"/>
      <c r="Y38" s="46"/>
      <c r="Z38" s="45"/>
      <c r="AA38" s="45"/>
      <c r="AB38" s="45"/>
      <c r="AC38" s="45"/>
      <c r="AD38" s="46"/>
      <c r="AE38" s="45"/>
      <c r="AF38" s="45"/>
      <c r="AG38" s="45"/>
      <c r="AH38" s="45"/>
      <c r="AI38" s="46"/>
      <c r="AJ38" s="51"/>
      <c r="AK38" s="46"/>
      <c r="AL38" s="44"/>
      <c r="AM38" s="44"/>
    </row>
    <row r="39" spans="1:39">
      <c r="A39" s="22">
        <f t="shared" si="0"/>
        <v>27</v>
      </c>
      <c r="B39" s="25">
        <v>1</v>
      </c>
      <c r="C39" s="25"/>
      <c r="D39" s="25" t="s">
        <v>103</v>
      </c>
      <c r="E39" s="25"/>
      <c r="F39" s="25"/>
      <c r="G39" s="25"/>
      <c r="H39" s="25"/>
      <c r="I39" s="26" t="s">
        <v>104</v>
      </c>
      <c r="J39" s="30">
        <v>0.2</v>
      </c>
      <c r="K39" s="31">
        <v>0.2</v>
      </c>
      <c r="L39" s="31">
        <v>0.3</v>
      </c>
      <c r="M39" s="59">
        <v>0</v>
      </c>
      <c r="N39" s="59">
        <v>0</v>
      </c>
      <c r="O39" s="56">
        <v>0</v>
      </c>
      <c r="P39" s="56">
        <v>0</v>
      </c>
      <c r="Q39" s="61" t="s">
        <v>58</v>
      </c>
      <c r="R39" s="61" t="s">
        <v>58</v>
      </c>
      <c r="S39" s="28">
        <v>31.97</v>
      </c>
      <c r="T39" s="29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0.7</v>
      </c>
      <c r="U39" s="45"/>
      <c r="V39" s="45"/>
      <c r="W39" s="45"/>
      <c r="X39" s="45"/>
      <c r="Y39" s="46"/>
      <c r="Z39" s="45"/>
      <c r="AA39" s="45"/>
      <c r="AB39" s="45"/>
      <c r="AC39" s="45"/>
      <c r="AD39" s="46"/>
      <c r="AE39" s="45"/>
      <c r="AF39" s="45"/>
      <c r="AG39" s="45"/>
      <c r="AH39" s="45"/>
      <c r="AI39" s="46"/>
      <c r="AJ39" s="51"/>
      <c r="AK39" s="46"/>
      <c r="AL39" s="44"/>
      <c r="AM39" s="44"/>
    </row>
    <row r="40" spans="1:39">
      <c r="A40" s="22">
        <f t="shared" si="0"/>
        <v>28</v>
      </c>
      <c r="B40" s="25">
        <v>3</v>
      </c>
      <c r="C40" s="25"/>
      <c r="D40" s="25" t="s">
        <v>108</v>
      </c>
      <c r="E40" s="25"/>
      <c r="F40" s="25"/>
      <c r="G40" s="25"/>
      <c r="H40" s="25"/>
      <c r="I40" s="26" t="s">
        <v>107</v>
      </c>
      <c r="J40" s="30">
        <v>0.1</v>
      </c>
      <c r="K40" s="31">
        <v>0.1</v>
      </c>
      <c r="L40" s="31">
        <v>0.1</v>
      </c>
      <c r="M40" s="59">
        <v>0.1</v>
      </c>
      <c r="N40" s="59">
        <v>0.1</v>
      </c>
      <c r="O40" s="56">
        <v>0.1</v>
      </c>
      <c r="P40" s="56">
        <v>0.1</v>
      </c>
      <c r="Q40" s="56" t="s">
        <v>58</v>
      </c>
      <c r="R40" s="56" t="s">
        <v>58</v>
      </c>
      <c r="S40" s="28">
        <v>30.81</v>
      </c>
      <c r="T40" s="29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0.4</v>
      </c>
      <c r="U40" s="45"/>
      <c r="V40" s="45"/>
      <c r="W40" s="45"/>
      <c r="X40" s="45"/>
      <c r="Y40" s="46"/>
      <c r="Z40" s="45"/>
      <c r="AA40" s="45"/>
      <c r="AB40" s="45"/>
      <c r="AC40" s="45"/>
      <c r="AD40" s="46"/>
      <c r="AE40" s="45"/>
      <c r="AF40" s="45"/>
      <c r="AG40" s="45"/>
      <c r="AH40" s="45"/>
      <c r="AI40" s="46"/>
      <c r="AJ40" s="51"/>
      <c r="AK40" s="46"/>
      <c r="AL40" s="44"/>
      <c r="AM40" s="44"/>
    </row>
    <row r="41" spans="1:39">
      <c r="A41" s="22">
        <f t="shared" si="0"/>
        <v>28</v>
      </c>
      <c r="B41" s="25">
        <v>14</v>
      </c>
      <c r="C41" s="25"/>
      <c r="D41" s="25" t="s">
        <v>125</v>
      </c>
      <c r="E41" s="25"/>
      <c r="F41" s="25"/>
      <c r="G41" s="25"/>
      <c r="H41" s="25"/>
      <c r="I41" s="26" t="s">
        <v>122</v>
      </c>
      <c r="J41" s="30">
        <v>0.1</v>
      </c>
      <c r="K41" s="31">
        <v>0.1</v>
      </c>
      <c r="L41" s="31">
        <v>0.1</v>
      </c>
      <c r="M41" s="59">
        <v>0.1</v>
      </c>
      <c r="N41" s="59">
        <v>0.1</v>
      </c>
      <c r="O41" s="56">
        <v>0.1</v>
      </c>
      <c r="P41" s="56">
        <v>0.1</v>
      </c>
      <c r="Q41" s="56" t="s">
        <v>58</v>
      </c>
      <c r="R41" s="56" t="s">
        <v>58</v>
      </c>
      <c r="S41" s="28">
        <v>9999</v>
      </c>
      <c r="T41" s="29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0.4</v>
      </c>
      <c r="U41" s="45"/>
      <c r="V41" s="45"/>
      <c r="W41" s="45"/>
      <c r="X41" s="45"/>
      <c r="Y41" s="46"/>
      <c r="Z41" s="45"/>
      <c r="AA41" s="45"/>
      <c r="AB41" s="45"/>
      <c r="AC41" s="45"/>
      <c r="AD41" s="46"/>
      <c r="AE41" s="45"/>
      <c r="AF41" s="45"/>
      <c r="AG41" s="45"/>
      <c r="AH41" s="45"/>
      <c r="AI41" s="46"/>
      <c r="AJ41" s="51"/>
      <c r="AK41" s="46"/>
      <c r="AL41" s="44"/>
      <c r="AM41" s="44"/>
    </row>
    <row r="42" spans="1:39">
      <c r="A42" s="22">
        <f t="shared" si="0"/>
        <v>28</v>
      </c>
      <c r="B42" s="25">
        <v>49</v>
      </c>
      <c r="C42" s="25"/>
      <c r="D42" s="25" t="s">
        <v>161</v>
      </c>
      <c r="E42" s="25"/>
      <c r="F42" s="25"/>
      <c r="G42" s="25"/>
      <c r="H42" s="25"/>
      <c r="I42" s="26" t="s">
        <v>104</v>
      </c>
      <c r="J42" s="30">
        <v>0.2</v>
      </c>
      <c r="K42" s="31">
        <v>0.1</v>
      </c>
      <c r="L42" s="31">
        <v>0.1</v>
      </c>
      <c r="M42" s="59">
        <v>0</v>
      </c>
      <c r="N42" s="59">
        <v>0</v>
      </c>
      <c r="O42" s="56">
        <v>0</v>
      </c>
      <c r="P42" s="56">
        <v>0</v>
      </c>
      <c r="Q42" s="56" t="s">
        <v>68</v>
      </c>
      <c r="R42" s="56" t="s">
        <v>68</v>
      </c>
      <c r="S42" s="28">
        <v>35.32</v>
      </c>
      <c r="T42" s="29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0.4</v>
      </c>
      <c r="U42" s="45"/>
      <c r="V42" s="45"/>
      <c r="W42" s="45"/>
      <c r="X42" s="45"/>
      <c r="Y42" s="46"/>
      <c r="Z42" s="45"/>
      <c r="AA42" s="45"/>
      <c r="AB42" s="45"/>
      <c r="AC42" s="45"/>
      <c r="AD42" s="46"/>
      <c r="AE42" s="45"/>
      <c r="AF42" s="45"/>
      <c r="AG42" s="45"/>
      <c r="AH42" s="45"/>
      <c r="AI42" s="46"/>
      <c r="AJ42" s="51"/>
      <c r="AK42" s="46"/>
      <c r="AL42" s="44"/>
      <c r="AM42" s="44"/>
    </row>
    <row r="43" spans="1:39">
      <c r="A43" s="22">
        <f t="shared" si="0"/>
        <v>31</v>
      </c>
      <c r="B43" s="25">
        <v>15</v>
      </c>
      <c r="C43" s="25"/>
      <c r="D43" s="25" t="s">
        <v>126</v>
      </c>
      <c r="E43" s="25"/>
      <c r="F43" s="25"/>
      <c r="G43" s="25"/>
      <c r="H43" s="25"/>
      <c r="I43" s="26" t="s">
        <v>122</v>
      </c>
      <c r="J43" s="30"/>
      <c r="K43" s="31"/>
      <c r="L43" s="31"/>
      <c r="M43" s="59"/>
      <c r="N43" s="59"/>
      <c r="O43" s="56"/>
      <c r="P43" s="56"/>
      <c r="Q43" s="56" t="s">
        <v>68</v>
      </c>
      <c r="R43" s="56" t="s">
        <v>68</v>
      </c>
      <c r="S43" s="28">
        <v>9999</v>
      </c>
      <c r="T43" s="29">
        <f>(J43+K43+L43)+IF((VLOOKUP(Q43,MogulsDD!$A$1:$C$1000,3,FALSE)*(M43+O43)/2)&gt;3.75,3.75,VLOOKUP(Q43,MogulsDD!$A$1:$C$1000,3,FALSE)*(M43+O43)/2)+IF((VLOOKUP(R43,MogulsDD!$A$1:$C$1000,3,FALSE)*(N43+P43)/2)&gt;3.75,3.75,VLOOKUP(R43,MogulsDD!$A$1:$C$1000,3,FALSE)*(N43+P43)/2)+IF((18-12*S43/$J$5)&gt;7.5,7.5,IF((18-12*S43/$J$5)&lt;0,0,(18-12*S43/$J$5)))</f>
        <v>0</v>
      </c>
      <c r="U43" s="45"/>
      <c r="V43" s="45"/>
      <c r="W43" s="45"/>
      <c r="X43" s="45"/>
      <c r="Y43" s="46"/>
      <c r="Z43" s="45"/>
      <c r="AA43" s="45"/>
      <c r="AB43" s="45"/>
      <c r="AC43" s="45"/>
      <c r="AD43" s="46"/>
      <c r="AE43" s="45"/>
      <c r="AF43" s="45"/>
      <c r="AG43" s="45"/>
      <c r="AH43" s="45"/>
      <c r="AI43" s="46"/>
      <c r="AJ43" s="51"/>
      <c r="AK43" s="46"/>
      <c r="AL43" s="44"/>
      <c r="AM43" s="44"/>
    </row>
    <row r="44" spans="1:39">
      <c r="A44" s="22">
        <f t="shared" si="0"/>
        <v>31</v>
      </c>
      <c r="B44" s="25">
        <v>50</v>
      </c>
      <c r="C44" s="25"/>
      <c r="D44" s="25" t="s">
        <v>162</v>
      </c>
      <c r="E44" s="25"/>
      <c r="F44" s="25"/>
      <c r="G44" s="25"/>
      <c r="H44" s="25"/>
      <c r="I44" s="26" t="s">
        <v>114</v>
      </c>
      <c r="J44" s="30"/>
      <c r="K44" s="31"/>
      <c r="L44" s="31"/>
      <c r="M44" s="59"/>
      <c r="N44" s="59"/>
      <c r="O44" s="56"/>
      <c r="P44" s="56"/>
      <c r="Q44" s="56" t="s">
        <v>68</v>
      </c>
      <c r="R44" s="56" t="s">
        <v>68</v>
      </c>
      <c r="S44" s="28">
        <v>9999</v>
      </c>
      <c r="T44" s="29">
        <f>(J44+K44+L44)+IF((VLOOKUP(Q44,MogulsDD!$A$1:$C$1000,3,FALSE)*(M44+O44)/2)&gt;3.75,3.75,VLOOKUP(Q44,MogulsDD!$A$1:$C$1000,3,FALSE)*(M44+O44)/2)+IF((VLOOKUP(R44,MogulsDD!$A$1:$C$1000,3,FALSE)*(N44+P44)/2)&gt;3.75,3.75,VLOOKUP(R44,MogulsDD!$A$1:$C$1000,3,FALSE)*(N44+P44)/2)+IF((18-12*S44/$J$5)&gt;7.5,7.5,IF((18-12*S44/$J$5)&lt;0,0,(18-12*S44/$J$5)))</f>
        <v>0</v>
      </c>
      <c r="U44" s="45"/>
      <c r="V44" s="45"/>
      <c r="W44" s="45"/>
      <c r="X44" s="45"/>
      <c r="Y44" s="46"/>
      <c r="Z44" s="45"/>
      <c r="AA44" s="45"/>
      <c r="AB44" s="45"/>
      <c r="AC44" s="45"/>
      <c r="AD44" s="46"/>
      <c r="AE44" s="45"/>
      <c r="AF44" s="45"/>
      <c r="AG44" s="45"/>
      <c r="AH44" s="45"/>
      <c r="AI44" s="46"/>
      <c r="AJ44" s="51"/>
      <c r="AK44" s="46"/>
      <c r="AL44" s="44"/>
      <c r="AM44" s="44"/>
    </row>
    <row r="45" spans="1:39">
      <c r="A45" s="22">
        <f t="shared" si="0"/>
        <v>31</v>
      </c>
      <c r="B45" s="25">
        <v>102</v>
      </c>
      <c r="C45" s="25"/>
      <c r="D45" s="25" t="s">
        <v>165</v>
      </c>
      <c r="E45" s="25"/>
      <c r="F45" s="25"/>
      <c r="G45" s="25"/>
      <c r="H45" s="25"/>
      <c r="I45" s="26" t="s">
        <v>23</v>
      </c>
      <c r="J45" s="30"/>
      <c r="K45" s="31"/>
      <c r="L45" s="31"/>
      <c r="M45" s="59"/>
      <c r="N45" s="59"/>
      <c r="O45" s="56"/>
      <c r="P45" s="56"/>
      <c r="Q45" s="56" t="s">
        <v>68</v>
      </c>
      <c r="R45" s="56" t="s">
        <v>68</v>
      </c>
      <c r="S45" s="28">
        <v>9999</v>
      </c>
      <c r="T45" s="29">
        <f>(J45+K45+L45)+IF((VLOOKUP(Q45,MogulsDD!$A$1:$C$1000,3,FALSE)*(M45+O45)/2)&gt;3.75,3.75,VLOOKUP(Q45,MogulsDD!$A$1:$C$1000,3,FALSE)*(M45+O45)/2)+IF((VLOOKUP(R45,MogulsDD!$A$1:$C$1000,3,FALSE)*(N45+P45)/2)&gt;3.75,3.75,VLOOKUP(R45,MogulsDD!$A$1:$C$1000,3,FALSE)*(N45+P45)/2)+IF((18-12*S45/$J$5)&gt;7.5,7.5,IF((18-12*S45/$J$5)&lt;0,0,(18-12*S45/$J$5)))</f>
        <v>0</v>
      </c>
      <c r="U45" s="45"/>
      <c r="V45" s="45"/>
      <c r="W45" s="45"/>
      <c r="X45" s="45"/>
      <c r="Y45" s="46"/>
      <c r="Z45" s="45"/>
      <c r="AA45" s="45"/>
      <c r="AB45" s="45"/>
      <c r="AC45" s="45"/>
      <c r="AD45" s="46"/>
      <c r="AE45" s="45"/>
      <c r="AF45" s="45"/>
      <c r="AG45" s="45"/>
      <c r="AH45" s="45"/>
      <c r="AI45" s="46"/>
      <c r="AJ45" s="51"/>
      <c r="AK45" s="46"/>
      <c r="AL45" s="44"/>
      <c r="AM45" s="44"/>
    </row>
    <row r="46" spans="1:39">
      <c r="A46" s="22">
        <f t="shared" si="0"/>
        <v>31</v>
      </c>
      <c r="B46" s="25">
        <v>103</v>
      </c>
      <c r="C46" s="25"/>
      <c r="D46" s="25" t="s">
        <v>166</v>
      </c>
      <c r="E46" s="25"/>
      <c r="F46" s="25"/>
      <c r="G46" s="25"/>
      <c r="H46" s="25"/>
      <c r="I46" s="26" t="s">
        <v>23</v>
      </c>
      <c r="J46" s="30"/>
      <c r="K46" s="31"/>
      <c r="L46" s="31"/>
      <c r="M46" s="59"/>
      <c r="N46" s="59"/>
      <c r="O46" s="56"/>
      <c r="P46" s="56"/>
      <c r="Q46" s="56" t="s">
        <v>68</v>
      </c>
      <c r="R46" s="56" t="s">
        <v>68</v>
      </c>
      <c r="S46" s="28">
        <v>9999</v>
      </c>
      <c r="T46" s="29">
        <f>(J46+K46+L46)+IF((VLOOKUP(Q46,MogulsDD!$A$1:$C$1000,3,FALSE)*(M46+O46)/2)&gt;3.75,3.75,VLOOKUP(Q46,MogulsDD!$A$1:$C$1000,3,FALSE)*(M46+O46)/2)+IF((VLOOKUP(R46,MogulsDD!$A$1:$C$1000,3,FALSE)*(N46+P46)/2)&gt;3.75,3.75,VLOOKUP(R46,MogulsDD!$A$1:$C$1000,3,FALSE)*(N46+P46)/2)+IF((18-12*S46/$J$5)&gt;7.5,7.5,IF((18-12*S46/$J$5)&lt;0,0,(18-12*S46/$J$5)))</f>
        <v>0</v>
      </c>
      <c r="U46" s="45"/>
      <c r="V46" s="45"/>
      <c r="W46" s="45"/>
      <c r="X46" s="45"/>
      <c r="Y46" s="46"/>
      <c r="Z46" s="45"/>
      <c r="AA46" s="45"/>
      <c r="AB46" s="45"/>
      <c r="AC46" s="45"/>
      <c r="AD46" s="46"/>
      <c r="AE46" s="45"/>
      <c r="AF46" s="45"/>
      <c r="AG46" s="45"/>
      <c r="AH46" s="45"/>
      <c r="AI46" s="46"/>
      <c r="AJ46" s="51"/>
      <c r="AK46" s="46"/>
      <c r="AL46" s="44"/>
      <c r="AM46" s="44"/>
    </row>
    <row r="47" spans="1:39">
      <c r="A47" s="22">
        <f t="shared" si="0"/>
        <v>31</v>
      </c>
      <c r="B47" s="25">
        <v>105</v>
      </c>
      <c r="C47" s="25"/>
      <c r="D47" s="25" t="s">
        <v>168</v>
      </c>
      <c r="E47" s="25"/>
      <c r="F47" s="25"/>
      <c r="G47" s="25"/>
      <c r="H47" s="25"/>
      <c r="I47" s="26" t="s">
        <v>23</v>
      </c>
      <c r="J47" s="30"/>
      <c r="K47" s="31"/>
      <c r="L47" s="31"/>
      <c r="M47" s="59"/>
      <c r="N47" s="59"/>
      <c r="O47" s="56"/>
      <c r="P47" s="56"/>
      <c r="Q47" s="56" t="s">
        <v>68</v>
      </c>
      <c r="R47" s="56" t="s">
        <v>68</v>
      </c>
      <c r="S47" s="28">
        <v>9999</v>
      </c>
      <c r="T47" s="29">
        <f>(J47+K47+L47)+IF((VLOOKUP(Q47,MogulsDD!$A$1:$C$1000,3,FALSE)*(M47+O47)/2)&gt;3.75,3.75,VLOOKUP(Q47,MogulsDD!$A$1:$C$1000,3,FALSE)*(M47+O47)/2)+IF((VLOOKUP(R47,MogulsDD!$A$1:$C$1000,3,FALSE)*(N47+P47)/2)&gt;3.75,3.75,VLOOKUP(R47,MogulsDD!$A$1:$C$1000,3,FALSE)*(N47+P47)/2)+IF((18-12*S47/$J$5)&gt;7.5,7.5,IF((18-12*S47/$J$5)&lt;0,0,(18-12*S47/$J$5)))</f>
        <v>0</v>
      </c>
      <c r="U47" s="45"/>
      <c r="V47" s="45"/>
      <c r="W47" s="45"/>
      <c r="X47" s="45"/>
      <c r="Y47" s="46"/>
      <c r="Z47" s="45"/>
      <c r="AA47" s="45"/>
      <c r="AB47" s="45"/>
      <c r="AC47" s="45"/>
      <c r="AD47" s="46"/>
      <c r="AE47" s="45"/>
      <c r="AF47" s="45"/>
      <c r="AG47" s="45"/>
      <c r="AH47" s="45"/>
      <c r="AI47" s="46"/>
      <c r="AJ47" s="51"/>
      <c r="AK47" s="46"/>
      <c r="AL47" s="44"/>
      <c r="AM47" s="44"/>
    </row>
    <row r="48" spans="1:39">
      <c r="A48" s="22">
        <f t="shared" si="0"/>
        <v>31</v>
      </c>
      <c r="B48" s="25">
        <v>106</v>
      </c>
      <c r="C48" s="25"/>
      <c r="D48" s="25" t="s">
        <v>169</v>
      </c>
      <c r="E48" s="25"/>
      <c r="F48" s="25"/>
      <c r="G48" s="25"/>
      <c r="H48" s="25"/>
      <c r="I48" s="26" t="s">
        <v>23</v>
      </c>
      <c r="J48" s="30"/>
      <c r="K48" s="31"/>
      <c r="L48" s="31"/>
      <c r="M48" s="59"/>
      <c r="N48" s="59"/>
      <c r="O48" s="56"/>
      <c r="P48" s="56"/>
      <c r="Q48" s="56" t="s">
        <v>68</v>
      </c>
      <c r="R48" s="56" t="s">
        <v>68</v>
      </c>
      <c r="S48" s="28">
        <v>9999</v>
      </c>
      <c r="T48" s="29">
        <f>(J48+K48+L48)+IF((VLOOKUP(Q48,MogulsDD!$A$1:$C$1000,3,FALSE)*(M48+O48)/2)&gt;3.75,3.75,VLOOKUP(Q48,MogulsDD!$A$1:$C$1000,3,FALSE)*(M48+O48)/2)+IF((VLOOKUP(R48,MogulsDD!$A$1:$C$1000,3,FALSE)*(N48+P48)/2)&gt;3.75,3.75,VLOOKUP(R48,MogulsDD!$A$1:$C$1000,3,FALSE)*(N48+P48)/2)+IF((18-12*S48/$J$5)&gt;7.5,7.5,IF((18-12*S48/$J$5)&lt;0,0,(18-12*S48/$J$5)))</f>
        <v>0</v>
      </c>
      <c r="U48" s="45"/>
      <c r="V48" s="45"/>
      <c r="W48" s="45"/>
      <c r="X48" s="45"/>
      <c r="Y48" s="46"/>
      <c r="Z48" s="45"/>
      <c r="AA48" s="45"/>
      <c r="AB48" s="45"/>
      <c r="AC48" s="45"/>
      <c r="AD48" s="46"/>
      <c r="AE48" s="45"/>
      <c r="AF48" s="45"/>
      <c r="AG48" s="45"/>
      <c r="AH48" s="45"/>
      <c r="AI48" s="46"/>
      <c r="AJ48" s="51"/>
      <c r="AK48" s="46"/>
      <c r="AL48" s="44"/>
      <c r="AM48" s="44"/>
    </row>
    <row r="49" spans="1:39">
      <c r="A49" s="22">
        <f t="shared" si="0"/>
        <v>31</v>
      </c>
      <c r="B49" s="25">
        <v>113</v>
      </c>
      <c r="C49" s="25"/>
      <c r="D49" s="25" t="s">
        <v>178</v>
      </c>
      <c r="E49" s="25"/>
      <c r="F49" s="25"/>
      <c r="G49" s="25"/>
      <c r="H49" s="25"/>
      <c r="I49" s="26" t="s">
        <v>176</v>
      </c>
      <c r="J49" s="30"/>
      <c r="K49" s="31"/>
      <c r="L49" s="31"/>
      <c r="M49" s="59"/>
      <c r="N49" s="59"/>
      <c r="O49" s="56"/>
      <c r="P49" s="56"/>
      <c r="Q49" s="56" t="s">
        <v>68</v>
      </c>
      <c r="R49" s="56" t="s">
        <v>68</v>
      </c>
      <c r="S49" s="28">
        <v>9999</v>
      </c>
      <c r="T49" s="29">
        <f>(J49+K49+L49)+IF((VLOOKUP(Q49,MogulsDD!$A$1:$C$1000,3,FALSE)*(M49+O49)/2)&gt;3.75,3.75,VLOOKUP(Q49,MogulsDD!$A$1:$C$1000,3,FALSE)*(M49+O49)/2)+IF((VLOOKUP(R49,MogulsDD!$A$1:$C$1000,3,FALSE)*(N49+P49)/2)&gt;3.75,3.75,VLOOKUP(R49,MogulsDD!$A$1:$C$1000,3,FALSE)*(N49+P49)/2)+IF((18-12*S49/$J$5)&gt;7.5,7.5,IF((18-12*S49/$J$5)&lt;0,0,(18-12*S49/$J$5)))</f>
        <v>0</v>
      </c>
      <c r="U49" s="45"/>
      <c r="V49" s="45"/>
      <c r="W49" s="45"/>
      <c r="X49" s="45"/>
      <c r="Y49" s="46"/>
      <c r="Z49" s="45"/>
      <c r="AA49" s="45"/>
      <c r="AB49" s="45"/>
      <c r="AC49" s="45"/>
      <c r="AD49" s="46"/>
      <c r="AE49" s="45"/>
      <c r="AF49" s="45"/>
      <c r="AG49" s="45"/>
      <c r="AH49" s="45"/>
      <c r="AI49" s="46"/>
      <c r="AJ49" s="51"/>
      <c r="AK49" s="46"/>
      <c r="AL49" s="44"/>
      <c r="AM49" s="44"/>
    </row>
    <row r="50" spans="1:39">
      <c r="A50" s="22">
        <f t="shared" si="0"/>
        <v>31</v>
      </c>
      <c r="B50" s="25">
        <v>114</v>
      </c>
      <c r="C50" s="25"/>
      <c r="D50" s="25" t="s">
        <v>180</v>
      </c>
      <c r="E50" s="25"/>
      <c r="F50" s="25"/>
      <c r="G50" s="25"/>
      <c r="H50" s="25"/>
      <c r="I50" s="26" t="s">
        <v>176</v>
      </c>
      <c r="J50" s="30"/>
      <c r="K50" s="31"/>
      <c r="L50" s="31"/>
      <c r="M50" s="59"/>
      <c r="N50" s="59"/>
      <c r="O50" s="56"/>
      <c r="P50" s="56"/>
      <c r="Q50" s="56" t="s">
        <v>68</v>
      </c>
      <c r="R50" s="56" t="s">
        <v>68</v>
      </c>
      <c r="S50" s="28">
        <v>9999</v>
      </c>
      <c r="T50" s="29">
        <f>(J50+K50+L50)+IF((VLOOKUP(Q50,MogulsDD!$A$1:$C$1000,3,FALSE)*(M50+O50)/2)&gt;3.75,3.75,VLOOKUP(Q50,MogulsDD!$A$1:$C$1000,3,FALSE)*(M50+O50)/2)+IF((VLOOKUP(R50,MogulsDD!$A$1:$C$1000,3,FALSE)*(N50+P50)/2)&gt;3.75,3.75,VLOOKUP(R50,MogulsDD!$A$1:$C$1000,3,FALSE)*(N50+P50)/2)+IF((18-12*S50/$J$5)&gt;7.5,7.5,IF((18-12*S50/$J$5)&lt;0,0,(18-12*S50/$J$5)))</f>
        <v>0</v>
      </c>
      <c r="U50" s="45"/>
      <c r="V50" s="45"/>
      <c r="W50" s="45"/>
      <c r="X50" s="45"/>
      <c r="Y50" s="46"/>
      <c r="Z50" s="45"/>
      <c r="AA50" s="45"/>
      <c r="AB50" s="45"/>
      <c r="AC50" s="45"/>
      <c r="AD50" s="46"/>
      <c r="AE50" s="45"/>
      <c r="AF50" s="45"/>
      <c r="AG50" s="45"/>
      <c r="AH50" s="45"/>
      <c r="AI50" s="46"/>
      <c r="AJ50" s="51"/>
      <c r="AK50" s="46"/>
      <c r="AL50" s="44"/>
      <c r="AM50" s="44"/>
    </row>
    <row r="51" spans="1:39">
      <c r="A51" s="22">
        <f t="shared" si="0"/>
        <v>31</v>
      </c>
      <c r="B51" s="25">
        <v>115</v>
      </c>
      <c r="C51" s="25"/>
      <c r="D51" s="25" t="s">
        <v>181</v>
      </c>
      <c r="E51" s="25"/>
      <c r="F51" s="25"/>
      <c r="G51" s="25"/>
      <c r="H51" s="25"/>
      <c r="I51" s="26" t="s">
        <v>176</v>
      </c>
      <c r="J51" s="30"/>
      <c r="K51" s="31"/>
      <c r="L51" s="31"/>
      <c r="M51" s="59"/>
      <c r="N51" s="59"/>
      <c r="O51" s="56"/>
      <c r="P51" s="56"/>
      <c r="Q51" s="56" t="s">
        <v>68</v>
      </c>
      <c r="R51" s="56" t="s">
        <v>68</v>
      </c>
      <c r="S51" s="28">
        <v>9999</v>
      </c>
      <c r="T51" s="29">
        <f>(J51+K51+L51)+IF((VLOOKUP(Q51,MogulsDD!$A$1:$C$1000,3,FALSE)*(M51+O51)/2)&gt;3.75,3.75,VLOOKUP(Q51,MogulsDD!$A$1:$C$1000,3,FALSE)*(M51+O51)/2)+IF((VLOOKUP(R51,MogulsDD!$A$1:$C$1000,3,FALSE)*(N51+P51)/2)&gt;3.75,3.75,VLOOKUP(R51,MogulsDD!$A$1:$C$1000,3,FALSE)*(N51+P51)/2)+IF((18-12*S51/$J$5)&gt;7.5,7.5,IF((18-12*S51/$J$5)&lt;0,0,(18-12*S51/$J$5)))</f>
        <v>0</v>
      </c>
      <c r="U51" s="45"/>
      <c r="V51" s="45"/>
      <c r="W51" s="45"/>
      <c r="X51" s="45"/>
      <c r="Y51" s="46"/>
      <c r="Z51" s="45"/>
      <c r="AA51" s="45"/>
      <c r="AB51" s="45"/>
      <c r="AC51" s="45"/>
      <c r="AD51" s="46"/>
      <c r="AE51" s="45"/>
      <c r="AF51" s="45"/>
      <c r="AG51" s="45"/>
      <c r="AH51" s="45"/>
      <c r="AI51" s="46"/>
      <c r="AJ51" s="51"/>
      <c r="AK51" s="46"/>
      <c r="AL51" s="44"/>
      <c r="AM51" s="44"/>
    </row>
    <row r="52" spans="1:39">
      <c r="A52" s="22">
        <f t="shared" si="0"/>
        <v>31</v>
      </c>
      <c r="B52" s="25">
        <v>116</v>
      </c>
      <c r="C52" s="25"/>
      <c r="D52" s="25" t="s">
        <v>182</v>
      </c>
      <c r="E52" s="25"/>
      <c r="F52" s="25"/>
      <c r="G52" s="25"/>
      <c r="H52" s="25"/>
      <c r="I52" s="26" t="s">
        <v>176</v>
      </c>
      <c r="J52" s="30"/>
      <c r="K52" s="31"/>
      <c r="L52" s="31"/>
      <c r="M52" s="59"/>
      <c r="N52" s="59"/>
      <c r="O52" s="56"/>
      <c r="P52" s="56"/>
      <c r="Q52" s="56" t="s">
        <v>68</v>
      </c>
      <c r="R52" s="56" t="s">
        <v>68</v>
      </c>
      <c r="S52" s="28">
        <v>9999</v>
      </c>
      <c r="T52" s="29">
        <f>(J52+K52+L52)+IF((VLOOKUP(Q52,MogulsDD!$A$1:$C$1000,3,FALSE)*(M52+O52)/2)&gt;3.75,3.75,VLOOKUP(Q52,MogulsDD!$A$1:$C$1000,3,FALSE)*(M52+O52)/2)+IF((VLOOKUP(R52,MogulsDD!$A$1:$C$1000,3,FALSE)*(N52+P52)/2)&gt;3.75,3.75,VLOOKUP(R52,MogulsDD!$A$1:$C$1000,3,FALSE)*(N52+P52)/2)+IF((18-12*S52/$J$5)&gt;7.5,7.5,IF((18-12*S52/$J$5)&lt;0,0,(18-12*S52/$J$5)))</f>
        <v>0</v>
      </c>
      <c r="U52" s="45"/>
      <c r="V52" s="45"/>
      <c r="W52" s="45"/>
      <c r="X52" s="45"/>
      <c r="Y52" s="46"/>
      <c r="Z52" s="45"/>
      <c r="AA52" s="45"/>
      <c r="AB52" s="45"/>
      <c r="AC52" s="45"/>
      <c r="AD52" s="46"/>
      <c r="AE52" s="45"/>
      <c r="AF52" s="45"/>
      <c r="AG52" s="45"/>
      <c r="AH52" s="45"/>
      <c r="AI52" s="46"/>
      <c r="AJ52" s="51"/>
      <c r="AK52" s="46"/>
      <c r="AL52" s="44"/>
      <c r="AM52" s="44"/>
    </row>
    <row r="53" spans="1:39">
      <c r="A53" s="22">
        <f t="shared" si="0"/>
        <v>31</v>
      </c>
      <c r="B53" s="25">
        <v>117</v>
      </c>
      <c r="C53" s="25"/>
      <c r="D53" s="25" t="s">
        <v>183</v>
      </c>
      <c r="E53" s="25"/>
      <c r="F53" s="25"/>
      <c r="G53" s="25"/>
      <c r="H53" s="25"/>
      <c r="I53" s="26" t="s">
        <v>176</v>
      </c>
      <c r="J53" s="30"/>
      <c r="K53" s="31"/>
      <c r="L53" s="31"/>
      <c r="M53" s="59"/>
      <c r="N53" s="59"/>
      <c r="O53" s="56"/>
      <c r="P53" s="56"/>
      <c r="Q53" s="56" t="s">
        <v>68</v>
      </c>
      <c r="R53" s="56" t="s">
        <v>68</v>
      </c>
      <c r="S53" s="28">
        <v>9999</v>
      </c>
      <c r="T53" s="29">
        <f>(J53+K53+L53)+IF((VLOOKUP(Q53,MogulsDD!$A$1:$C$1000,3,FALSE)*(M53+O53)/2)&gt;3.75,3.75,VLOOKUP(Q53,MogulsDD!$A$1:$C$1000,3,FALSE)*(M53+O53)/2)+IF((VLOOKUP(R53,MogulsDD!$A$1:$C$1000,3,FALSE)*(N53+P53)/2)&gt;3.75,3.75,VLOOKUP(R53,MogulsDD!$A$1:$C$1000,3,FALSE)*(N53+P53)/2)+IF((18-12*S53/$J$5)&gt;7.5,7.5,IF((18-12*S53/$J$5)&lt;0,0,(18-12*S53/$J$5)))</f>
        <v>0</v>
      </c>
      <c r="U53" s="45"/>
      <c r="V53" s="45"/>
      <c r="W53" s="45"/>
      <c r="X53" s="45"/>
      <c r="Y53" s="46"/>
      <c r="Z53" s="45"/>
      <c r="AA53" s="45"/>
      <c r="AB53" s="45"/>
      <c r="AC53" s="45"/>
      <c r="AD53" s="46"/>
      <c r="AE53" s="45"/>
      <c r="AF53" s="45"/>
      <c r="AG53" s="45"/>
      <c r="AH53" s="45"/>
      <c r="AI53" s="46"/>
      <c r="AJ53" s="51"/>
      <c r="AK53" s="46"/>
      <c r="AL53" s="44"/>
      <c r="AM53" s="44"/>
    </row>
    <row r="54" spans="1:39">
      <c r="A54" s="22">
        <f t="shared" si="0"/>
        <v>31</v>
      </c>
      <c r="B54" s="25">
        <v>118</v>
      </c>
      <c r="C54" s="25"/>
      <c r="D54" s="25" t="s">
        <v>185</v>
      </c>
      <c r="E54" s="25"/>
      <c r="F54" s="25"/>
      <c r="G54" s="25"/>
      <c r="H54" s="25"/>
      <c r="I54" s="26" t="s">
        <v>176</v>
      </c>
      <c r="J54" s="30"/>
      <c r="K54" s="31"/>
      <c r="L54" s="31"/>
      <c r="M54" s="59"/>
      <c r="N54" s="59"/>
      <c r="O54" s="56"/>
      <c r="P54" s="56"/>
      <c r="Q54" s="56" t="s">
        <v>68</v>
      </c>
      <c r="R54" s="56" t="s">
        <v>68</v>
      </c>
      <c r="S54" s="28">
        <v>9999</v>
      </c>
      <c r="T54" s="29">
        <f>(J54+K54+L54)+IF((VLOOKUP(Q54,MogulsDD!$A$1:$C$1000,3,FALSE)*(M54+O54)/2)&gt;3.75,3.75,VLOOKUP(Q54,MogulsDD!$A$1:$C$1000,3,FALSE)*(M54+O54)/2)+IF((VLOOKUP(R54,MogulsDD!$A$1:$C$1000,3,FALSE)*(N54+P54)/2)&gt;3.75,3.75,VLOOKUP(R54,MogulsDD!$A$1:$C$1000,3,FALSE)*(N54+P54)/2)+IF((18-12*S54/$J$5)&gt;7.5,7.5,IF((18-12*S54/$J$5)&lt;0,0,(18-12*S54/$J$5)))</f>
        <v>0</v>
      </c>
      <c r="U54" s="45"/>
      <c r="V54" s="45"/>
      <c r="W54" s="45"/>
      <c r="X54" s="45"/>
      <c r="Y54" s="46"/>
      <c r="Z54" s="45"/>
      <c r="AA54" s="45"/>
      <c r="AB54" s="45"/>
      <c r="AC54" s="45"/>
      <c r="AD54" s="46"/>
      <c r="AE54" s="45"/>
      <c r="AF54" s="45"/>
      <c r="AG54" s="45"/>
      <c r="AH54" s="45"/>
      <c r="AI54" s="46"/>
      <c r="AJ54" s="51"/>
      <c r="AK54" s="46"/>
      <c r="AL54" s="44"/>
      <c r="AM54" s="44"/>
    </row>
    <row r="55" spans="1:39">
      <c r="A55" s="22">
        <f t="shared" si="0"/>
        <v>31</v>
      </c>
      <c r="B55" s="25"/>
      <c r="C55" s="25"/>
      <c r="D55" s="25"/>
      <c r="E55" s="25"/>
      <c r="F55" s="25"/>
      <c r="G55" s="25"/>
      <c r="H55" s="25"/>
      <c r="I55" s="26"/>
      <c r="J55" s="30"/>
      <c r="K55" s="31"/>
      <c r="L55" s="31"/>
      <c r="M55" s="59"/>
      <c r="N55" s="59"/>
      <c r="O55" s="56"/>
      <c r="P55" s="56"/>
      <c r="Q55" s="56" t="s">
        <v>68</v>
      </c>
      <c r="R55" s="56" t="s">
        <v>68</v>
      </c>
      <c r="S55" s="28">
        <v>9999</v>
      </c>
      <c r="T55" s="29">
        <f>(J55+K55+L55)+IF((VLOOKUP(Q55,MogulsDD!$A$1:$C$1000,3,FALSE)*(M55+O55)/2)&gt;3.75,3.75,VLOOKUP(Q55,MogulsDD!$A$1:$C$1000,3,FALSE)*(M55+O55)/2)+IF((VLOOKUP(R55,MogulsDD!$A$1:$C$1000,3,FALSE)*(N55+P55)/2)&gt;3.75,3.75,VLOOKUP(R55,MogulsDD!$A$1:$C$1000,3,FALSE)*(N55+P55)/2)+IF((18-12*S55/$J$5)&gt;7.5,7.5,IF((18-12*S55/$J$5)&lt;0,0,(18-12*S55/$J$5)))</f>
        <v>0</v>
      </c>
      <c r="U55" s="45"/>
      <c r="V55" s="45"/>
      <c r="W55" s="45"/>
      <c r="X55" s="45"/>
      <c r="Y55" s="46"/>
      <c r="Z55" s="45"/>
      <c r="AA55" s="45"/>
      <c r="AB55" s="45"/>
      <c r="AC55" s="45"/>
      <c r="AD55" s="46"/>
      <c r="AE55" s="45"/>
      <c r="AF55" s="45"/>
      <c r="AG55" s="45"/>
      <c r="AH55" s="45"/>
      <c r="AI55" s="46"/>
      <c r="AJ55" s="51"/>
      <c r="AK55" s="46"/>
      <c r="AL55" s="44"/>
      <c r="AM55" s="44"/>
    </row>
    <row r="56" spans="1:39">
      <c r="A56" s="22">
        <f t="shared" si="0"/>
        <v>31</v>
      </c>
      <c r="B56" s="25"/>
      <c r="C56" s="25"/>
      <c r="D56" s="25"/>
      <c r="E56" s="25"/>
      <c r="F56" s="25"/>
      <c r="G56" s="25"/>
      <c r="H56" s="25"/>
      <c r="I56" s="26"/>
      <c r="J56" s="30"/>
      <c r="K56" s="31"/>
      <c r="L56" s="31"/>
      <c r="M56" s="59"/>
      <c r="N56" s="59"/>
      <c r="O56" s="56"/>
      <c r="P56" s="56"/>
      <c r="Q56" s="56" t="s">
        <v>68</v>
      </c>
      <c r="R56" s="56" t="s">
        <v>68</v>
      </c>
      <c r="S56" s="28">
        <v>9999</v>
      </c>
      <c r="T56" s="29">
        <f>(J56+K56+L56)+IF((VLOOKUP(Q56,MogulsDD!$A$1:$C$1000,3,FALSE)*(M56+O56)/2)&gt;3.75,3.75,VLOOKUP(Q56,MogulsDD!$A$1:$C$1000,3,FALSE)*(M56+O56)/2)+IF((VLOOKUP(R56,MogulsDD!$A$1:$C$1000,3,FALSE)*(N56+P56)/2)&gt;3.75,3.75,VLOOKUP(R56,MogulsDD!$A$1:$C$1000,3,FALSE)*(N56+P56)/2)+IF((18-12*S56/$J$5)&gt;7.5,7.5,IF((18-12*S56/$J$5)&lt;0,0,(18-12*S56/$J$5)))</f>
        <v>0</v>
      </c>
      <c r="U56" s="45"/>
      <c r="V56" s="45"/>
      <c r="W56" s="45"/>
      <c r="X56" s="45"/>
      <c r="Y56" s="46"/>
      <c r="Z56" s="45"/>
      <c r="AA56" s="45"/>
      <c r="AB56" s="45"/>
      <c r="AC56" s="45"/>
      <c r="AD56" s="46"/>
      <c r="AE56" s="45"/>
      <c r="AF56" s="45"/>
      <c r="AG56" s="45"/>
      <c r="AH56" s="45"/>
      <c r="AI56" s="46"/>
      <c r="AJ56" s="51"/>
      <c r="AK56" s="46"/>
      <c r="AL56" s="44"/>
      <c r="AM56" s="44"/>
    </row>
    <row r="57" spans="1:39" ht="13.8" thickBot="1">
      <c r="A57" s="22">
        <f t="shared" si="0"/>
        <v>31</v>
      </c>
      <c r="B57" s="34"/>
      <c r="C57" s="34"/>
      <c r="D57" s="34"/>
      <c r="E57" s="34"/>
      <c r="F57" s="34"/>
      <c r="G57" s="34"/>
      <c r="H57" s="34"/>
      <c r="I57" s="35"/>
      <c r="J57" s="32"/>
      <c r="K57" s="33"/>
      <c r="L57" s="33"/>
      <c r="M57" s="60"/>
      <c r="N57" s="60"/>
      <c r="O57" s="62"/>
      <c r="P57" s="62"/>
      <c r="Q57" s="56" t="s">
        <v>68</v>
      </c>
      <c r="R57" s="56" t="s">
        <v>68</v>
      </c>
      <c r="S57" s="28">
        <v>9999</v>
      </c>
      <c r="T57" s="29">
        <f>(J57+K57+L57)+IF((VLOOKUP(Q57,MogulsDD!$A$1:$C$1000,3,FALSE)*(M57+O57)/2)&gt;3.75,3.75,VLOOKUP(Q57,MogulsDD!$A$1:$C$1000,3,FALSE)*(M57+O57)/2)+IF((VLOOKUP(R57,MogulsDD!$A$1:$C$1000,3,FALSE)*(N57+P57)/2)&gt;3.75,3.75,VLOOKUP(R57,MogulsDD!$A$1:$C$1000,3,FALSE)*(N57+P57)/2)+IF((18-12*S57/$J$5)&gt;7.5,7.5,IF((18-12*S57/$J$5)&lt;0,0,(18-12*S57/$J$5)))</f>
        <v>0</v>
      </c>
      <c r="U57" s="45"/>
      <c r="V57" s="45"/>
      <c r="W57" s="45"/>
      <c r="X57" s="45"/>
      <c r="Y57" s="46"/>
      <c r="Z57" s="45"/>
      <c r="AA57" s="45"/>
      <c r="AB57" s="45"/>
      <c r="AC57" s="45"/>
      <c r="AD57" s="46"/>
      <c r="AE57" s="45"/>
      <c r="AF57" s="45"/>
      <c r="AG57" s="45"/>
      <c r="AH57" s="45"/>
      <c r="AI57" s="46"/>
      <c r="AJ57" s="51"/>
      <c r="AK57" s="46"/>
      <c r="AL57" s="44"/>
      <c r="AM57" s="44"/>
    </row>
    <row r="58" spans="1:39" ht="13.8" thickBot="1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54"/>
      <c r="U58" s="45"/>
      <c r="V58" s="45"/>
      <c r="W58" s="45"/>
      <c r="X58" s="45"/>
      <c r="Y58" s="46"/>
      <c r="Z58" s="45"/>
      <c r="AA58" s="45"/>
      <c r="AB58" s="45"/>
      <c r="AC58" s="45"/>
      <c r="AD58" s="45"/>
      <c r="AE58" s="45"/>
      <c r="AF58" s="45"/>
      <c r="AG58" s="45"/>
      <c r="AH58" s="45"/>
      <c r="AI58" s="46"/>
      <c r="AJ58" s="45"/>
      <c r="AK58" s="46"/>
      <c r="AL58" s="44"/>
      <c r="AM58" s="44"/>
    </row>
    <row r="59" spans="1:39" ht="13.8" thickBot="1">
      <c r="A59" s="12"/>
      <c r="B59" s="11"/>
      <c r="C59" s="9"/>
      <c r="D59" s="9"/>
      <c r="E59" s="36" t="s">
        <v>7</v>
      </c>
      <c r="F59" s="9"/>
      <c r="G59" s="9"/>
      <c r="H59" s="9"/>
      <c r="I59" s="10"/>
      <c r="J59" s="24"/>
      <c r="K59" s="9"/>
      <c r="L59" s="9"/>
      <c r="M59" s="9"/>
      <c r="N59" s="9"/>
      <c r="O59" s="9"/>
      <c r="P59" s="9"/>
      <c r="Q59" s="9"/>
      <c r="R59" s="9"/>
      <c r="S59" s="9"/>
      <c r="T59" s="55"/>
      <c r="U59" s="45"/>
      <c r="V59" s="45"/>
      <c r="W59" s="45"/>
      <c r="X59" s="45"/>
      <c r="Y59" s="45"/>
      <c r="Z59" s="45"/>
      <c r="AA59" s="45"/>
      <c r="AB59" s="45"/>
      <c r="AC59" s="45"/>
      <c r="AD59" s="47"/>
      <c r="AE59" s="45"/>
      <c r="AF59" s="45"/>
      <c r="AG59" s="45"/>
      <c r="AH59" s="45"/>
      <c r="AI59" s="47"/>
      <c r="AJ59" s="45"/>
      <c r="AK59" s="46"/>
      <c r="AL59" s="44"/>
      <c r="AM59" s="44"/>
    </row>
    <row r="60" spans="1:39" ht="13.8" thickBot="1">
      <c r="A60" s="2"/>
      <c r="B60" s="3" t="s">
        <v>2</v>
      </c>
      <c r="C60" s="3" t="s">
        <v>19</v>
      </c>
      <c r="D60" s="3" t="s">
        <v>101</v>
      </c>
      <c r="E60" s="3"/>
      <c r="F60" s="3" t="s">
        <v>21</v>
      </c>
      <c r="G60" s="3" t="s">
        <v>4</v>
      </c>
      <c r="H60" s="3" t="s">
        <v>5</v>
      </c>
      <c r="I60" s="4" t="s">
        <v>6</v>
      </c>
      <c r="J60" s="2" t="s">
        <v>14</v>
      </c>
      <c r="K60" s="3" t="s">
        <v>15</v>
      </c>
      <c r="L60" s="3" t="s">
        <v>18</v>
      </c>
      <c r="M60" s="3" t="s">
        <v>71</v>
      </c>
      <c r="N60" s="3" t="s">
        <v>70</v>
      </c>
      <c r="O60" s="3" t="s">
        <v>72</v>
      </c>
      <c r="P60" s="3" t="s">
        <v>73</v>
      </c>
      <c r="Q60" s="3" t="s">
        <v>64</v>
      </c>
      <c r="R60" s="3" t="s">
        <v>65</v>
      </c>
      <c r="S60" s="3"/>
      <c r="T60" s="53" t="s">
        <v>17</v>
      </c>
      <c r="U60" s="48"/>
      <c r="V60" s="48"/>
      <c r="W60" s="48"/>
      <c r="X60" s="48"/>
      <c r="Y60" s="49"/>
      <c r="Z60" s="48"/>
      <c r="AA60" s="48"/>
      <c r="AB60" s="48"/>
      <c r="AC60" s="48"/>
      <c r="AD60" s="49"/>
      <c r="AE60" s="48"/>
      <c r="AF60" s="48"/>
      <c r="AG60" s="48"/>
      <c r="AH60" s="48"/>
      <c r="AI60" s="49"/>
      <c r="AJ60" s="50"/>
      <c r="AK60" s="46"/>
      <c r="AL60" s="44"/>
      <c r="AM60" s="44"/>
    </row>
    <row r="61" spans="1:39">
      <c r="A61" s="22">
        <f t="shared" ref="A61:A92" si="1">RANK(T61,$T$61:$T$130,0)</f>
        <v>1</v>
      </c>
      <c r="B61" s="37">
        <v>167</v>
      </c>
      <c r="C61" s="25"/>
      <c r="D61" s="25" t="s">
        <v>213</v>
      </c>
      <c r="E61" s="25"/>
      <c r="F61" s="25"/>
      <c r="G61" s="25"/>
      <c r="H61" s="25"/>
      <c r="I61" s="26" t="s">
        <v>176</v>
      </c>
      <c r="J61" s="27">
        <v>4.0999999999999996</v>
      </c>
      <c r="K61" s="28">
        <v>4.0999999999999996</v>
      </c>
      <c r="L61" s="28">
        <v>4.0999999999999996</v>
      </c>
      <c r="M61" s="58">
        <v>1.8</v>
      </c>
      <c r="N61" s="58">
        <v>1.8</v>
      </c>
      <c r="O61" s="56">
        <v>1.6</v>
      </c>
      <c r="P61" s="56">
        <v>1.6</v>
      </c>
      <c r="Q61" s="56" t="s">
        <v>66</v>
      </c>
      <c r="R61" s="56" t="s">
        <v>66</v>
      </c>
      <c r="S61" s="28">
        <v>15.09</v>
      </c>
      <c r="T61" s="29">
        <f>(J61+K61+L61)+IF((VLOOKUP(Q61,MogulsDD!$A$1:$C$1000,3,FALSE)*(M61+O61)/2)&gt;3.75,3.75,VLOOKUP(Q61,MogulsDD!$A$1:$C$1000,3,FALSE)*(M61+O61)/2)+IF((VLOOKUP(R61,MogulsDD!$A$1:$C$1000,3,FALSE)*(N61+P61)/2)&gt;3.75,3.75,VLOOKUP(R61,MogulsDD!$A$1:$C$1000,3,FALSE)*(N61+P61)/2)+IF((18-12*S61/$J$5)&gt;7.5,7.5,IF((18-12*S61/$J$5)&lt;0,0,(18-12*S61/$J$5)))</f>
        <v>21.381724137931037</v>
      </c>
      <c r="U61" s="45"/>
      <c r="V61" s="45"/>
      <c r="W61" s="45"/>
      <c r="X61" s="45"/>
      <c r="Y61" s="46"/>
      <c r="Z61" s="45"/>
      <c r="AA61" s="45"/>
      <c r="AB61" s="45"/>
      <c r="AC61" s="45"/>
      <c r="AD61" s="46"/>
      <c r="AE61" s="45"/>
      <c r="AF61" s="45"/>
      <c r="AG61" s="45"/>
      <c r="AH61" s="45"/>
      <c r="AI61" s="46"/>
      <c r="AJ61" s="51"/>
      <c r="AK61" s="46"/>
      <c r="AL61" s="44"/>
      <c r="AM61" s="44"/>
    </row>
    <row r="62" spans="1:39">
      <c r="A62" s="22">
        <f t="shared" si="1"/>
        <v>2</v>
      </c>
      <c r="B62" s="37">
        <v>160</v>
      </c>
      <c r="C62" s="25"/>
      <c r="D62" s="25" t="s">
        <v>203</v>
      </c>
      <c r="E62" s="25"/>
      <c r="F62" s="25"/>
      <c r="G62" s="25"/>
      <c r="H62" s="25"/>
      <c r="I62" s="26" t="s">
        <v>24</v>
      </c>
      <c r="J62" s="30">
        <v>2.9</v>
      </c>
      <c r="K62" s="31">
        <v>3.9</v>
      </c>
      <c r="L62" s="31">
        <v>3.4</v>
      </c>
      <c r="M62" s="59">
        <v>2</v>
      </c>
      <c r="N62" s="59">
        <v>2</v>
      </c>
      <c r="O62" s="56">
        <v>1.9</v>
      </c>
      <c r="P62" s="56">
        <v>1.9</v>
      </c>
      <c r="Q62" s="56" t="s">
        <v>57</v>
      </c>
      <c r="R62" s="56" t="s">
        <v>57</v>
      </c>
      <c r="S62" s="28">
        <v>12.99</v>
      </c>
      <c r="T62" s="29">
        <f>(J62+K62+L62)+IF((VLOOKUP(Q62,MogulsDD!$A$1:$C$1000,3,FALSE)*(M62+O62)/2)&gt;3.75,3.75,VLOOKUP(Q62,MogulsDD!$A$1:$C$1000,3,FALSE)*(M62+O62)/2)+IF((VLOOKUP(R62,MogulsDD!$A$1:$C$1000,3,FALSE)*(N62+P62)/2)&gt;3.75,3.75,VLOOKUP(R62,MogulsDD!$A$1:$C$1000,3,FALSE)*(N62+P62)/2)+IF((18-12*S62/$J$5)&gt;7.5,7.5,IF((18-12*S62/$J$5)&lt;0,0,(18-12*S62/$J$5)))</f>
        <v>19.828655172413796</v>
      </c>
      <c r="U62" s="45"/>
      <c r="V62" s="45"/>
      <c r="W62" s="45"/>
      <c r="X62" s="45"/>
      <c r="Y62" s="46"/>
      <c r="Z62" s="45"/>
      <c r="AA62" s="45"/>
      <c r="AB62" s="45"/>
      <c r="AC62" s="45"/>
      <c r="AD62" s="46"/>
      <c r="AE62" s="45"/>
      <c r="AF62" s="45"/>
      <c r="AG62" s="45"/>
      <c r="AH62" s="45"/>
      <c r="AI62" s="46"/>
      <c r="AJ62" s="51"/>
      <c r="AK62" s="46"/>
      <c r="AL62" s="44"/>
      <c r="AM62" s="44"/>
    </row>
    <row r="63" spans="1:39">
      <c r="A63" s="22">
        <f t="shared" si="1"/>
        <v>3</v>
      </c>
      <c r="B63" s="37">
        <v>158</v>
      </c>
      <c r="C63" s="25"/>
      <c r="D63" s="25" t="s">
        <v>200</v>
      </c>
      <c r="E63" s="25"/>
      <c r="F63" s="25"/>
      <c r="G63" s="25"/>
      <c r="H63" s="25"/>
      <c r="I63" s="26" t="s">
        <v>24</v>
      </c>
      <c r="J63" s="30">
        <v>3.1</v>
      </c>
      <c r="K63" s="31">
        <v>4</v>
      </c>
      <c r="L63" s="31">
        <v>3.6</v>
      </c>
      <c r="M63" s="59">
        <v>1.2</v>
      </c>
      <c r="N63" s="59">
        <v>1.2</v>
      </c>
      <c r="O63" s="56">
        <v>1</v>
      </c>
      <c r="P63" s="56">
        <v>1</v>
      </c>
      <c r="Q63" s="56" t="s">
        <v>66</v>
      </c>
      <c r="R63" s="56" t="s">
        <v>66</v>
      </c>
      <c r="S63" s="28">
        <v>14.87</v>
      </c>
      <c r="T63" s="29">
        <f>(J63+K63+L63)+IF((VLOOKUP(Q63,MogulsDD!$A$1:$C$1000,3,FALSE)*(M63+O63)/2)&gt;3.75,3.75,VLOOKUP(Q63,MogulsDD!$A$1:$C$1000,3,FALSE)*(M63+O63)/2)+IF((VLOOKUP(R63,MogulsDD!$A$1:$C$1000,3,FALSE)*(N63+P63)/2)&gt;3.75,3.75,VLOOKUP(R63,MogulsDD!$A$1:$C$1000,3,FALSE)*(N63+P63)/2)+IF((18-12*S63/$J$5)&gt;7.5,7.5,IF((18-12*S63/$J$5)&lt;0,0,(18-12*S63/$J$5)))</f>
        <v>18.703793103448277</v>
      </c>
      <c r="U63" s="45"/>
      <c r="V63" s="45"/>
      <c r="W63" s="45"/>
      <c r="X63" s="45"/>
      <c r="Y63" s="46"/>
      <c r="Z63" s="45"/>
      <c r="AA63" s="45"/>
      <c r="AB63" s="45"/>
      <c r="AC63" s="45"/>
      <c r="AD63" s="46"/>
      <c r="AE63" s="45"/>
      <c r="AF63" s="45"/>
      <c r="AG63" s="45"/>
      <c r="AH63" s="45"/>
      <c r="AI63" s="46"/>
      <c r="AJ63" s="51"/>
      <c r="AK63" s="46"/>
      <c r="AL63" s="44"/>
      <c r="AM63" s="44"/>
    </row>
    <row r="64" spans="1:39">
      <c r="A64" s="22">
        <f t="shared" si="1"/>
        <v>4</v>
      </c>
      <c r="B64" s="37">
        <v>186</v>
      </c>
      <c r="C64" s="25"/>
      <c r="D64" s="25" t="s">
        <v>488</v>
      </c>
      <c r="E64" s="25"/>
      <c r="F64" s="25"/>
      <c r="G64" s="25"/>
      <c r="H64" s="25"/>
      <c r="I64" s="26" t="s">
        <v>402</v>
      </c>
      <c r="J64" s="30">
        <v>2.9</v>
      </c>
      <c r="K64" s="31">
        <v>3.4</v>
      </c>
      <c r="L64" s="31">
        <v>3.1</v>
      </c>
      <c r="M64" s="59">
        <v>0.5</v>
      </c>
      <c r="N64" s="59">
        <v>0.5</v>
      </c>
      <c r="O64" s="56">
        <v>0.7</v>
      </c>
      <c r="P64" s="56">
        <v>0.7</v>
      </c>
      <c r="Q64" s="56" t="s">
        <v>57</v>
      </c>
      <c r="R64" s="56" t="s">
        <v>57</v>
      </c>
      <c r="S64" s="28">
        <v>12.35</v>
      </c>
      <c r="T64" s="29">
        <f>(J64+K64+L64)+IF((VLOOKUP(Q64,MogulsDD!$A$1:$C$1000,3,FALSE)*(M64+O64)/2)&gt;3.75,3.75,VLOOKUP(Q64,MogulsDD!$A$1:$C$1000,3,FALSE)*(M64+O64)/2)+IF((VLOOKUP(R64,MogulsDD!$A$1:$C$1000,3,FALSE)*(N64+P64)/2)&gt;3.75,3.75,VLOOKUP(R64,MogulsDD!$A$1:$C$1000,3,FALSE)*(N64+P64)/2)+IF((18-12*S64/$J$5)&gt;7.5,7.5,IF((18-12*S64/$J$5)&lt;0,0,(18-12*S64/$J$5)))</f>
        <v>17.631999999999998</v>
      </c>
      <c r="U64" s="45"/>
      <c r="V64" s="45"/>
      <c r="W64" s="45"/>
      <c r="X64" s="45"/>
      <c r="Y64" s="46"/>
      <c r="Z64" s="45"/>
      <c r="AA64" s="45"/>
      <c r="AB64" s="45"/>
      <c r="AC64" s="45"/>
      <c r="AD64" s="46"/>
      <c r="AE64" s="45"/>
      <c r="AF64" s="45"/>
      <c r="AG64" s="45"/>
      <c r="AH64" s="45"/>
      <c r="AI64" s="46"/>
      <c r="AJ64" s="51"/>
      <c r="AK64" s="46"/>
      <c r="AL64" s="44"/>
      <c r="AM64" s="44"/>
    </row>
    <row r="65" spans="1:39">
      <c r="A65" s="22">
        <f t="shared" si="1"/>
        <v>5</v>
      </c>
      <c r="B65" s="37">
        <v>168</v>
      </c>
      <c r="C65" s="25"/>
      <c r="D65" s="25" t="s">
        <v>214</v>
      </c>
      <c r="E65" s="25"/>
      <c r="F65" s="25"/>
      <c r="G65" s="25"/>
      <c r="H65" s="25"/>
      <c r="I65" s="26" t="s">
        <v>176</v>
      </c>
      <c r="J65" s="30">
        <v>2.9</v>
      </c>
      <c r="K65" s="31">
        <v>2.9</v>
      </c>
      <c r="L65" s="31">
        <v>2.5</v>
      </c>
      <c r="M65" s="59">
        <v>0.9</v>
      </c>
      <c r="N65" s="59">
        <v>0.9</v>
      </c>
      <c r="O65" s="56">
        <v>0.7</v>
      </c>
      <c r="P65" s="56">
        <v>0.7</v>
      </c>
      <c r="Q65" s="56" t="s">
        <v>57</v>
      </c>
      <c r="R65" s="56" t="s">
        <v>57</v>
      </c>
      <c r="S65" s="28">
        <v>13.55</v>
      </c>
      <c r="T65" s="29">
        <f>(J65+K65+L65)+IF((VLOOKUP(Q65,MogulsDD!$A$1:$C$1000,3,FALSE)*(M65+O65)/2)&gt;3.75,3.75,VLOOKUP(Q65,MogulsDD!$A$1:$C$1000,3,FALSE)*(M65+O65)/2)+IF((VLOOKUP(R65,MogulsDD!$A$1:$C$1000,3,FALSE)*(N65+P65)/2)&gt;3.75,3.75,VLOOKUP(R65,MogulsDD!$A$1:$C$1000,3,FALSE)*(N65+P65)/2)+IF((18-12*S65/$J$5)&gt;7.5,7.5,IF((18-12*S65/$J$5)&lt;0,0,(18-12*S65/$J$5)))</f>
        <v>16.062206896551722</v>
      </c>
      <c r="U65" s="45"/>
      <c r="V65" s="45"/>
      <c r="W65" s="45"/>
      <c r="X65" s="45"/>
      <c r="Y65" s="46"/>
      <c r="Z65" s="45"/>
      <c r="AA65" s="45"/>
      <c r="AB65" s="45"/>
      <c r="AC65" s="45"/>
      <c r="AD65" s="46"/>
      <c r="AE65" s="45"/>
      <c r="AF65" s="45"/>
      <c r="AG65" s="45"/>
      <c r="AH65" s="45"/>
      <c r="AI65" s="46"/>
      <c r="AJ65" s="51"/>
      <c r="AK65" s="46"/>
      <c r="AL65" s="44"/>
      <c r="AM65" s="44"/>
    </row>
    <row r="66" spans="1:39">
      <c r="A66" s="22">
        <f t="shared" si="1"/>
        <v>6</v>
      </c>
      <c r="B66" s="37">
        <v>180</v>
      </c>
      <c r="C66" s="25"/>
      <c r="D66" s="25" t="s">
        <v>227</v>
      </c>
      <c r="E66" s="25"/>
      <c r="F66" s="25"/>
      <c r="G66" s="25"/>
      <c r="H66" s="25"/>
      <c r="I66" s="26" t="s">
        <v>187</v>
      </c>
      <c r="J66" s="30">
        <v>2.8</v>
      </c>
      <c r="K66" s="31">
        <v>3.7</v>
      </c>
      <c r="L66" s="31">
        <v>3</v>
      </c>
      <c r="M66" s="59">
        <v>1.5</v>
      </c>
      <c r="N66" s="59">
        <v>1.5</v>
      </c>
      <c r="O66" s="56">
        <v>1.5</v>
      </c>
      <c r="P66" s="56">
        <v>1.5</v>
      </c>
      <c r="Q66" s="56" t="s">
        <v>57</v>
      </c>
      <c r="R66" s="56" t="s">
        <v>57</v>
      </c>
      <c r="S66" s="28">
        <v>16.16</v>
      </c>
      <c r="T66" s="29">
        <f>(J66+K66+L66)+IF((VLOOKUP(Q66,MogulsDD!$A$1:$C$1000,3,FALSE)*(M66+O66)/2)&gt;3.75,3.75,VLOOKUP(Q66,MogulsDD!$A$1:$C$1000,3,FALSE)*(M66+O66)/2)+IF((VLOOKUP(R66,MogulsDD!$A$1:$C$1000,3,FALSE)*(N66+P66)/2)&gt;3.75,3.75,VLOOKUP(R66,MogulsDD!$A$1:$C$1000,3,FALSE)*(N66+P66)/2)+IF((18-12*S66/$J$5)&gt;7.5,7.5,IF((18-12*S66/$J$5)&lt;0,0,(18-12*S66/$J$5)))</f>
        <v>15.956206896551722</v>
      </c>
      <c r="U66" s="45"/>
      <c r="V66" s="45"/>
      <c r="W66" s="45"/>
      <c r="X66" s="45"/>
      <c r="Y66" s="46"/>
      <c r="Z66" s="45"/>
      <c r="AA66" s="45"/>
      <c r="AB66" s="45"/>
      <c r="AC66" s="45"/>
      <c r="AD66" s="46"/>
      <c r="AE66" s="45"/>
      <c r="AF66" s="45"/>
      <c r="AG66" s="45"/>
      <c r="AH66" s="45"/>
      <c r="AI66" s="46"/>
      <c r="AJ66" s="51"/>
      <c r="AK66" s="46"/>
      <c r="AL66" s="44"/>
      <c r="AM66" s="44"/>
    </row>
    <row r="67" spans="1:39">
      <c r="A67" s="22">
        <f t="shared" si="1"/>
        <v>7</v>
      </c>
      <c r="B67" s="37">
        <v>166</v>
      </c>
      <c r="C67" s="25"/>
      <c r="D67" s="25" t="s">
        <v>211</v>
      </c>
      <c r="E67" s="25"/>
      <c r="F67" s="25"/>
      <c r="G67" s="25"/>
      <c r="H67" s="25"/>
      <c r="I67" s="26" t="s">
        <v>176</v>
      </c>
      <c r="J67" s="30">
        <v>2.8</v>
      </c>
      <c r="K67" s="31">
        <v>2.8</v>
      </c>
      <c r="L67" s="31">
        <v>3</v>
      </c>
      <c r="M67" s="59">
        <v>0.4</v>
      </c>
      <c r="N67" s="59">
        <v>0.4</v>
      </c>
      <c r="O67" s="56">
        <v>0.6</v>
      </c>
      <c r="P67" s="56">
        <v>0.6</v>
      </c>
      <c r="Q67" s="56" t="s">
        <v>58</v>
      </c>
      <c r="R67" s="56" t="s">
        <v>58</v>
      </c>
      <c r="S67" s="28">
        <v>14.1</v>
      </c>
      <c r="T67" s="29">
        <f>(J67+K67+L67)+IF((VLOOKUP(Q67,MogulsDD!$A$1:$C$1000,3,FALSE)*(M67+O67)/2)&gt;3.75,3.75,VLOOKUP(Q67,MogulsDD!$A$1:$C$1000,3,FALSE)*(M67+O67)/2)+IF((VLOOKUP(R67,MogulsDD!$A$1:$C$1000,3,FALSE)*(N67+P67)/2)&gt;3.75,3.75,VLOOKUP(R67,MogulsDD!$A$1:$C$1000,3,FALSE)*(N67+P67)/2)+IF((18-12*S67/$J$5)&gt;7.5,7.5,IF((18-12*S67/$J$5)&lt;0,0,(18-12*S67/$J$5)))</f>
        <v>15.431034482758621</v>
      </c>
      <c r="U67" s="45"/>
      <c r="V67" s="45"/>
      <c r="W67" s="45"/>
      <c r="X67" s="45"/>
      <c r="Y67" s="46"/>
      <c r="Z67" s="45"/>
      <c r="AA67" s="45"/>
      <c r="AB67" s="45"/>
      <c r="AC67" s="45"/>
      <c r="AD67" s="46"/>
      <c r="AE67" s="45"/>
      <c r="AF67" s="45"/>
      <c r="AG67" s="45"/>
      <c r="AH67" s="45"/>
      <c r="AI67" s="46"/>
      <c r="AJ67" s="51"/>
      <c r="AK67" s="46"/>
      <c r="AL67" s="44"/>
      <c r="AM67" s="44"/>
    </row>
    <row r="68" spans="1:39">
      <c r="A68" s="22">
        <f t="shared" si="1"/>
        <v>8</v>
      </c>
      <c r="B68" s="37">
        <v>173</v>
      </c>
      <c r="C68" s="25"/>
      <c r="D68" s="25" t="s">
        <v>220</v>
      </c>
      <c r="E68" s="25"/>
      <c r="F68" s="25"/>
      <c r="G68" s="25"/>
      <c r="H68" s="25"/>
      <c r="I68" s="26" t="s">
        <v>219</v>
      </c>
      <c r="J68" s="30">
        <v>3</v>
      </c>
      <c r="K68" s="31">
        <v>3</v>
      </c>
      <c r="L68" s="31">
        <v>2.7</v>
      </c>
      <c r="M68" s="59">
        <v>0.7</v>
      </c>
      <c r="N68" s="59">
        <v>0.7</v>
      </c>
      <c r="O68" s="56">
        <v>0.8</v>
      </c>
      <c r="P68" s="56">
        <v>0.8</v>
      </c>
      <c r="Q68" s="56" t="s">
        <v>57</v>
      </c>
      <c r="R68" s="56" t="s">
        <v>57</v>
      </c>
      <c r="S68" s="28">
        <v>15.03</v>
      </c>
      <c r="T68" s="29">
        <f>(J68+K68+L68)+IF((VLOOKUP(Q68,MogulsDD!$A$1:$C$1000,3,FALSE)*(M68+O68)/2)&gt;3.75,3.75,VLOOKUP(Q68,MogulsDD!$A$1:$C$1000,3,FALSE)*(M68+O68)/2)+IF((VLOOKUP(R68,MogulsDD!$A$1:$C$1000,3,FALSE)*(N68+P68)/2)&gt;3.75,3.75,VLOOKUP(R68,MogulsDD!$A$1:$C$1000,3,FALSE)*(N68+P68)/2)+IF((18-12*S68/$J$5)&gt;7.5,7.5,IF((18-12*S68/$J$5)&lt;0,0,(18-12*S68/$J$5)))</f>
        <v>15.176379310344828</v>
      </c>
      <c r="U68" s="45"/>
      <c r="V68" s="45"/>
      <c r="W68" s="45"/>
      <c r="X68" s="45"/>
      <c r="Y68" s="46"/>
      <c r="Z68" s="45"/>
      <c r="AA68" s="45"/>
      <c r="AB68" s="45"/>
      <c r="AC68" s="45"/>
      <c r="AD68" s="46"/>
      <c r="AE68" s="45"/>
      <c r="AF68" s="45"/>
      <c r="AG68" s="45"/>
      <c r="AH68" s="45"/>
      <c r="AI68" s="46"/>
      <c r="AJ68" s="51"/>
      <c r="AK68" s="46"/>
      <c r="AL68" s="44"/>
      <c r="AM68" s="44"/>
    </row>
    <row r="69" spans="1:39">
      <c r="A69" s="22">
        <f t="shared" si="1"/>
        <v>9</v>
      </c>
      <c r="B69" s="37">
        <v>165</v>
      </c>
      <c r="C69" s="25"/>
      <c r="D69" s="25" t="s">
        <v>210</v>
      </c>
      <c r="E69" s="25"/>
      <c r="F69" s="25"/>
      <c r="G69" s="25"/>
      <c r="H69" s="25"/>
      <c r="I69" s="26" t="s">
        <v>176</v>
      </c>
      <c r="J69" s="30">
        <v>2.6</v>
      </c>
      <c r="K69" s="31">
        <v>3</v>
      </c>
      <c r="L69" s="31">
        <v>2.8</v>
      </c>
      <c r="M69" s="59">
        <v>1</v>
      </c>
      <c r="N69" s="59">
        <v>1</v>
      </c>
      <c r="O69" s="56">
        <v>1.2</v>
      </c>
      <c r="P69" s="56">
        <v>1.2</v>
      </c>
      <c r="Q69" s="56" t="s">
        <v>57</v>
      </c>
      <c r="R69" s="56" t="s">
        <v>57</v>
      </c>
      <c r="S69" s="28">
        <v>15.62</v>
      </c>
      <c r="T69" s="29">
        <f>(J69+K69+L69)+IF((VLOOKUP(Q69,MogulsDD!$A$1:$C$1000,3,FALSE)*(M69+O69)/2)&gt;3.75,3.75,VLOOKUP(Q69,MogulsDD!$A$1:$C$1000,3,FALSE)*(M69+O69)/2)+IF((VLOOKUP(R69,MogulsDD!$A$1:$C$1000,3,FALSE)*(N69+P69)/2)&gt;3.75,3.75,VLOOKUP(R69,MogulsDD!$A$1:$C$1000,3,FALSE)*(N69+P69)/2)+IF((18-12*S69/$J$5)&gt;7.5,7.5,IF((18-12*S69/$J$5)&lt;0,0,(18-12*S69/$J$5)))</f>
        <v>14.81510344827586</v>
      </c>
      <c r="U69" s="45"/>
      <c r="V69" s="45"/>
      <c r="W69" s="45"/>
      <c r="X69" s="45"/>
      <c r="Y69" s="46"/>
      <c r="Z69" s="45"/>
      <c r="AA69" s="45"/>
      <c r="AB69" s="45"/>
      <c r="AC69" s="45"/>
      <c r="AD69" s="46"/>
      <c r="AE69" s="45"/>
      <c r="AF69" s="45"/>
      <c r="AG69" s="45"/>
      <c r="AH69" s="45"/>
      <c r="AI69" s="46"/>
      <c r="AJ69" s="51"/>
      <c r="AK69" s="46"/>
      <c r="AL69" s="44"/>
      <c r="AM69" s="44"/>
    </row>
    <row r="70" spans="1:39">
      <c r="A70" s="22">
        <f t="shared" si="1"/>
        <v>10</v>
      </c>
      <c r="B70" s="37">
        <v>45</v>
      </c>
      <c r="C70" s="25"/>
      <c r="D70" s="25" t="s">
        <v>157</v>
      </c>
      <c r="E70" s="25"/>
      <c r="F70" s="25"/>
      <c r="G70" s="25"/>
      <c r="H70" s="25"/>
      <c r="I70" s="26" t="s">
        <v>122</v>
      </c>
      <c r="J70" s="30">
        <v>2.9</v>
      </c>
      <c r="K70" s="31">
        <v>2.9</v>
      </c>
      <c r="L70" s="31">
        <v>2.5</v>
      </c>
      <c r="M70" s="59">
        <v>1.3</v>
      </c>
      <c r="N70" s="59">
        <v>1.3</v>
      </c>
      <c r="O70" s="56">
        <v>1.2</v>
      </c>
      <c r="P70" s="56">
        <v>1.2</v>
      </c>
      <c r="Q70" s="56" t="s">
        <v>57</v>
      </c>
      <c r="R70" s="56" t="s">
        <v>57</v>
      </c>
      <c r="S70" s="28">
        <v>16.010000000000002</v>
      </c>
      <c r="T70" s="29">
        <f>(J70+K70+L70)+IF((VLOOKUP(Q70,MogulsDD!$A$1:$C$1000,3,FALSE)*(M70+O70)/2)&gt;3.75,3.75,VLOOKUP(Q70,MogulsDD!$A$1:$C$1000,3,FALSE)*(M70+O70)/2)+IF((VLOOKUP(R70,MogulsDD!$A$1:$C$1000,3,FALSE)*(N70+P70)/2)&gt;3.75,3.75,VLOOKUP(R70,MogulsDD!$A$1:$C$1000,3,FALSE)*(N70+P70)/2)+IF((18-12*S70/$J$5)&gt;7.5,7.5,IF((18-12*S70/$J$5)&lt;0,0,(18-12*S70/$J$5)))</f>
        <v>14.575344827586205</v>
      </c>
      <c r="U70" s="45"/>
      <c r="V70" s="45"/>
      <c r="W70" s="45"/>
      <c r="X70" s="45"/>
      <c r="Y70" s="46"/>
      <c r="Z70" s="45"/>
      <c r="AA70" s="45"/>
      <c r="AB70" s="45"/>
      <c r="AC70" s="45"/>
      <c r="AD70" s="46"/>
      <c r="AE70" s="45"/>
      <c r="AF70" s="45"/>
      <c r="AG70" s="45"/>
      <c r="AH70" s="45"/>
      <c r="AI70" s="46"/>
      <c r="AJ70" s="51"/>
      <c r="AK70" s="46"/>
      <c r="AL70" s="44"/>
      <c r="AM70" s="44"/>
    </row>
    <row r="71" spans="1:39">
      <c r="A71" s="22">
        <f t="shared" si="1"/>
        <v>11</v>
      </c>
      <c r="B71" s="37">
        <v>46</v>
      </c>
      <c r="C71" s="25"/>
      <c r="D71" s="25" t="s">
        <v>158</v>
      </c>
      <c r="E71" s="25"/>
      <c r="F71" s="25"/>
      <c r="G71" s="25"/>
      <c r="H71" s="25"/>
      <c r="I71" s="26" t="s">
        <v>122</v>
      </c>
      <c r="J71" s="30">
        <v>2</v>
      </c>
      <c r="K71" s="31">
        <v>2.5</v>
      </c>
      <c r="L71" s="31">
        <v>2.2000000000000002</v>
      </c>
      <c r="M71" s="59">
        <v>1.8</v>
      </c>
      <c r="N71" s="59">
        <v>1.8</v>
      </c>
      <c r="O71" s="56">
        <v>1.8</v>
      </c>
      <c r="P71" s="56">
        <v>1.8</v>
      </c>
      <c r="Q71" s="56" t="s">
        <v>57</v>
      </c>
      <c r="R71" s="56" t="s">
        <v>57</v>
      </c>
      <c r="S71" s="28">
        <v>15.2</v>
      </c>
      <c r="T71" s="29">
        <f>(J71+K71+L71)+IF((VLOOKUP(Q71,MogulsDD!$A$1:$C$1000,3,FALSE)*(M71+O71)/2)&gt;3.75,3.75,VLOOKUP(Q71,MogulsDD!$A$1:$C$1000,3,FALSE)*(M71+O71)/2)+IF((VLOOKUP(R71,MogulsDD!$A$1:$C$1000,3,FALSE)*(N71+P71)/2)&gt;3.75,3.75,VLOOKUP(R71,MogulsDD!$A$1:$C$1000,3,FALSE)*(N71+P71)/2)+IF((18-12*S71/$J$5)&gt;7.5,7.5,IF((18-12*S71/$J$5)&lt;0,0,(18-12*S71/$J$5)))</f>
        <v>14.316689655172416</v>
      </c>
      <c r="U71" s="45"/>
      <c r="V71" s="45"/>
      <c r="W71" s="45"/>
      <c r="X71" s="45"/>
      <c r="Y71" s="46"/>
      <c r="Z71" s="45"/>
      <c r="AA71" s="45"/>
      <c r="AB71" s="45"/>
      <c r="AC71" s="45"/>
      <c r="AD71" s="46"/>
      <c r="AE71" s="45"/>
      <c r="AF71" s="45"/>
      <c r="AG71" s="45"/>
      <c r="AH71" s="45"/>
      <c r="AI71" s="46"/>
      <c r="AJ71" s="51"/>
      <c r="AK71" s="46"/>
      <c r="AL71" s="44"/>
      <c r="AM71" s="44"/>
    </row>
    <row r="72" spans="1:39" ht="13.8" thickBot="1">
      <c r="A72" s="22">
        <f t="shared" si="1"/>
        <v>12</v>
      </c>
      <c r="B72" s="13">
        <v>181</v>
      </c>
      <c r="C72" s="14"/>
      <c r="D72" s="14" t="s">
        <v>228</v>
      </c>
      <c r="E72" s="14"/>
      <c r="F72" s="14"/>
      <c r="G72" s="14"/>
      <c r="H72" s="14"/>
      <c r="I72" s="21" t="s">
        <v>187</v>
      </c>
      <c r="J72" s="32">
        <v>3.2</v>
      </c>
      <c r="K72" s="33">
        <v>3.1</v>
      </c>
      <c r="L72" s="33">
        <v>3.2</v>
      </c>
      <c r="M72" s="60">
        <v>0.5</v>
      </c>
      <c r="N72" s="60">
        <v>0.5</v>
      </c>
      <c r="O72" s="57">
        <v>0.7</v>
      </c>
      <c r="P72" s="57">
        <v>0.7</v>
      </c>
      <c r="Q72" s="56" t="s">
        <v>58</v>
      </c>
      <c r="R72" s="56" t="s">
        <v>58</v>
      </c>
      <c r="S72" s="28">
        <v>16.8</v>
      </c>
      <c r="T72" s="29">
        <f>(J72+K72+L72)+IF((VLOOKUP(Q72,MogulsDD!$A$1:$C$1000,3,FALSE)*(M72+O72)/2)&gt;3.75,3.75,VLOOKUP(Q72,MogulsDD!$A$1:$C$1000,3,FALSE)*(M72+O72)/2)+IF((VLOOKUP(R72,MogulsDD!$A$1:$C$1000,3,FALSE)*(N72+P72)/2)&gt;3.75,3.75,VLOOKUP(R72,MogulsDD!$A$1:$C$1000,3,FALSE)*(N72+P72)/2)+IF((18-12*S72/$J$5)&gt;7.5,7.5,IF((18-12*S72/$J$5)&lt;0,0,(18-12*S72/$J$5)))</f>
        <v>14.196551724137931</v>
      </c>
      <c r="U72" s="45"/>
      <c r="V72" s="45"/>
      <c r="W72" s="45"/>
      <c r="X72" s="45"/>
      <c r="Y72" s="46"/>
      <c r="Z72" s="45"/>
      <c r="AA72" s="45"/>
      <c r="AB72" s="45"/>
      <c r="AC72" s="45"/>
      <c r="AD72" s="46"/>
      <c r="AE72" s="45"/>
      <c r="AF72" s="45"/>
      <c r="AG72" s="45"/>
      <c r="AH72" s="45"/>
      <c r="AI72" s="46"/>
      <c r="AJ72" s="51"/>
      <c r="AK72" s="46"/>
      <c r="AL72" s="44"/>
      <c r="AM72" s="44"/>
    </row>
    <row r="73" spans="1:39">
      <c r="A73" s="22">
        <f t="shared" si="1"/>
        <v>13</v>
      </c>
      <c r="B73" s="15">
        <v>178</v>
      </c>
      <c r="C73" s="16"/>
      <c r="D73" s="16" t="s">
        <v>225</v>
      </c>
      <c r="E73" s="16"/>
      <c r="F73" s="16"/>
      <c r="G73" s="16"/>
      <c r="H73" s="16"/>
      <c r="I73" s="19" t="s">
        <v>187</v>
      </c>
      <c r="J73" s="117">
        <v>3.2</v>
      </c>
      <c r="K73" s="28">
        <v>3</v>
      </c>
      <c r="L73" s="28">
        <v>3.2</v>
      </c>
      <c r="M73" s="58">
        <v>0.5</v>
      </c>
      <c r="N73" s="58">
        <v>0.5</v>
      </c>
      <c r="O73" s="56">
        <v>0.7</v>
      </c>
      <c r="P73" s="56">
        <v>0.7</v>
      </c>
      <c r="Q73" s="56" t="s">
        <v>57</v>
      </c>
      <c r="R73" s="56" t="s">
        <v>57</v>
      </c>
      <c r="S73" s="28">
        <v>16.87</v>
      </c>
      <c r="T73" s="29">
        <f>(J73+K73+L73)+IF((VLOOKUP(Q73,MogulsDD!$A$1:$C$1000,3,FALSE)*(M73+O73)/2)&gt;3.75,3.75,VLOOKUP(Q73,MogulsDD!$A$1:$C$1000,3,FALSE)*(M73+O73)/2)+IF((VLOOKUP(R73,MogulsDD!$A$1:$C$1000,3,FALSE)*(N73+P73)/2)&gt;3.75,3.75,VLOOKUP(R73,MogulsDD!$A$1:$C$1000,3,FALSE)*(N73+P73)/2)+IF((18-12*S73/$J$5)&gt;7.5,7.5,IF((18-12*S73/$J$5)&lt;0,0,(18-12*S73/$J$5)))</f>
        <v>14.170620689655172</v>
      </c>
      <c r="U73" s="45"/>
      <c r="V73" s="45"/>
      <c r="W73" s="45"/>
      <c r="X73" s="45"/>
      <c r="Y73" s="46"/>
      <c r="Z73" s="45"/>
      <c r="AA73" s="45"/>
      <c r="AB73" s="45"/>
      <c r="AC73" s="45"/>
      <c r="AD73" s="46"/>
      <c r="AE73" s="45"/>
      <c r="AF73" s="45"/>
      <c r="AG73" s="45"/>
      <c r="AH73" s="45"/>
      <c r="AI73" s="46"/>
      <c r="AJ73" s="51"/>
      <c r="AK73" s="46"/>
      <c r="AL73" s="44"/>
      <c r="AM73" s="44"/>
    </row>
    <row r="74" spans="1:39">
      <c r="A74" s="22">
        <f t="shared" si="1"/>
        <v>14</v>
      </c>
      <c r="B74" s="37">
        <v>150</v>
      </c>
      <c r="C74" s="25"/>
      <c r="D74" s="25" t="s">
        <v>192</v>
      </c>
      <c r="E74" s="25"/>
      <c r="F74" s="25"/>
      <c r="G74" s="25"/>
      <c r="H74" s="25"/>
      <c r="I74" s="26" t="s">
        <v>23</v>
      </c>
      <c r="J74" s="38">
        <v>2</v>
      </c>
      <c r="K74" s="31">
        <v>2.9</v>
      </c>
      <c r="L74" s="31">
        <v>2.6</v>
      </c>
      <c r="M74" s="59">
        <v>1</v>
      </c>
      <c r="N74" s="59">
        <v>1</v>
      </c>
      <c r="O74" s="56">
        <v>1.2</v>
      </c>
      <c r="P74" s="56">
        <v>1.2</v>
      </c>
      <c r="Q74" s="56" t="s">
        <v>59</v>
      </c>
      <c r="R74" s="56" t="s">
        <v>59</v>
      </c>
      <c r="S74" s="28">
        <v>16.149999999999999</v>
      </c>
      <c r="T74" s="29">
        <f>(J74+K74+L74)+IF((VLOOKUP(Q74,MogulsDD!$A$1:$C$1000,3,FALSE)*(M74+O74)/2)&gt;3.75,3.75,VLOOKUP(Q74,MogulsDD!$A$1:$C$1000,3,FALSE)*(M74+O74)/2)+IF((VLOOKUP(R74,MogulsDD!$A$1:$C$1000,3,FALSE)*(N74+P74)/2)&gt;3.75,3.75,VLOOKUP(R74,MogulsDD!$A$1:$C$1000,3,FALSE)*(N74+P74)/2)+IF((18-12*S74/$J$5)&gt;7.5,7.5,IF((18-12*S74/$J$5)&lt;0,0,(18-12*S74/$J$5)))</f>
        <v>13.388482758620691</v>
      </c>
      <c r="U74" s="45"/>
      <c r="V74" s="45"/>
      <c r="W74" s="45"/>
      <c r="X74" s="45"/>
      <c r="Y74" s="46"/>
      <c r="Z74" s="45"/>
      <c r="AA74" s="45"/>
      <c r="AB74" s="45"/>
      <c r="AC74" s="45"/>
      <c r="AD74" s="46"/>
      <c r="AE74" s="45"/>
      <c r="AF74" s="45"/>
      <c r="AG74" s="45"/>
      <c r="AH74" s="45"/>
      <c r="AI74" s="46"/>
      <c r="AJ74" s="51"/>
      <c r="AK74" s="46"/>
      <c r="AL74" s="44"/>
      <c r="AM74" s="44"/>
    </row>
    <row r="75" spans="1:39">
      <c r="A75" s="22">
        <f t="shared" si="1"/>
        <v>15</v>
      </c>
      <c r="B75" s="37">
        <v>172</v>
      </c>
      <c r="C75" s="25"/>
      <c r="D75" s="25" t="s">
        <v>218</v>
      </c>
      <c r="E75" s="25"/>
      <c r="F75" s="25"/>
      <c r="G75" s="25"/>
      <c r="H75" s="25"/>
      <c r="I75" s="26" t="s">
        <v>219</v>
      </c>
      <c r="J75" s="38">
        <v>2.4</v>
      </c>
      <c r="K75" s="31">
        <v>2.5</v>
      </c>
      <c r="L75" s="31">
        <v>2.8</v>
      </c>
      <c r="M75" s="59">
        <v>1.2</v>
      </c>
      <c r="N75" s="59">
        <v>1.2</v>
      </c>
      <c r="O75" s="56">
        <v>1.2</v>
      </c>
      <c r="P75" s="56">
        <v>1.2</v>
      </c>
      <c r="Q75" s="56" t="s">
        <v>57</v>
      </c>
      <c r="R75" s="56" t="s">
        <v>57</v>
      </c>
      <c r="S75" s="28">
        <v>16.77</v>
      </c>
      <c r="T75" s="29">
        <f>(J75+K75+L75)+IF((VLOOKUP(Q75,MogulsDD!$A$1:$C$1000,3,FALSE)*(M75+O75)/2)&gt;3.75,3.75,VLOOKUP(Q75,MogulsDD!$A$1:$C$1000,3,FALSE)*(M75+O75)/2)+IF((VLOOKUP(R75,MogulsDD!$A$1:$C$1000,3,FALSE)*(N75+P75)/2)&gt;3.75,3.75,VLOOKUP(R75,MogulsDD!$A$1:$C$1000,3,FALSE)*(N75+P75)/2)+IF((18-12*S75/$J$5)&gt;7.5,7.5,IF((18-12*S75/$J$5)&lt;0,0,(18-12*S75/$J$5)))</f>
        <v>13.285379310344826</v>
      </c>
      <c r="U75" s="45"/>
      <c r="V75" s="45"/>
      <c r="W75" s="45"/>
      <c r="X75" s="45"/>
      <c r="Y75" s="46"/>
      <c r="Z75" s="45"/>
      <c r="AA75" s="45"/>
      <c r="AB75" s="45"/>
      <c r="AC75" s="45"/>
      <c r="AD75" s="46"/>
      <c r="AE75" s="45"/>
      <c r="AF75" s="45"/>
      <c r="AG75" s="45"/>
      <c r="AH75" s="45"/>
      <c r="AI75" s="46"/>
      <c r="AJ75" s="51"/>
      <c r="AK75" s="46"/>
      <c r="AL75" s="44"/>
      <c r="AM75" s="44"/>
    </row>
    <row r="76" spans="1:39">
      <c r="A76" s="22">
        <f t="shared" si="1"/>
        <v>16</v>
      </c>
      <c r="B76" s="37">
        <v>152</v>
      </c>
      <c r="C76" s="25"/>
      <c r="D76" s="25" t="s">
        <v>194</v>
      </c>
      <c r="E76" s="25"/>
      <c r="F76" s="25"/>
      <c r="G76" s="25"/>
      <c r="H76" s="25"/>
      <c r="I76" s="26" t="s">
        <v>23</v>
      </c>
      <c r="J76" s="38">
        <v>2.8</v>
      </c>
      <c r="K76" s="31">
        <v>2.2999999999999998</v>
      </c>
      <c r="L76" s="31">
        <v>2.1</v>
      </c>
      <c r="M76" s="59">
        <v>2.1</v>
      </c>
      <c r="N76" s="59">
        <v>2.1</v>
      </c>
      <c r="O76" s="56">
        <v>2.1</v>
      </c>
      <c r="P76" s="56">
        <v>2.1</v>
      </c>
      <c r="Q76" s="56" t="s">
        <v>57</v>
      </c>
      <c r="R76" s="56" t="s">
        <v>57</v>
      </c>
      <c r="S76" s="28">
        <v>17.75</v>
      </c>
      <c r="T76" s="29">
        <f>(J76+K76+L76)+IF((VLOOKUP(Q76,MogulsDD!$A$1:$C$1000,3,FALSE)*(M76+O76)/2)&gt;3.75,3.75,VLOOKUP(Q76,MogulsDD!$A$1:$C$1000,3,FALSE)*(M76+O76)/2)+IF((VLOOKUP(R76,MogulsDD!$A$1:$C$1000,3,FALSE)*(N76+P76)/2)&gt;3.75,3.75,VLOOKUP(R76,MogulsDD!$A$1:$C$1000,3,FALSE)*(N76+P76)/2)+IF((18-12*S76/$J$5)&gt;7.5,7.5,IF((18-12*S76/$J$5)&lt;0,0,(18-12*S76/$J$5)))</f>
        <v>13.072344827586207</v>
      </c>
      <c r="U76" s="45"/>
      <c r="V76" s="45"/>
      <c r="W76" s="45"/>
      <c r="X76" s="45"/>
      <c r="Y76" s="46"/>
      <c r="Z76" s="45"/>
      <c r="AA76" s="45"/>
      <c r="AB76" s="45"/>
      <c r="AC76" s="45"/>
      <c r="AD76" s="46"/>
      <c r="AE76" s="45"/>
      <c r="AF76" s="45"/>
      <c r="AG76" s="45"/>
      <c r="AH76" s="45"/>
      <c r="AI76" s="46"/>
      <c r="AJ76" s="51"/>
      <c r="AK76" s="46"/>
      <c r="AL76" s="44"/>
      <c r="AM76" s="44"/>
    </row>
    <row r="77" spans="1:39">
      <c r="A77" s="22">
        <f t="shared" si="1"/>
        <v>17</v>
      </c>
      <c r="B77" s="37">
        <v>156</v>
      </c>
      <c r="C77" s="25"/>
      <c r="D77" s="25" t="s">
        <v>198</v>
      </c>
      <c r="E77" s="25"/>
      <c r="F77" s="25"/>
      <c r="G77" s="25"/>
      <c r="H77" s="25"/>
      <c r="I77" s="26" t="s">
        <v>23</v>
      </c>
      <c r="J77" s="38">
        <v>2.7</v>
      </c>
      <c r="K77" s="31">
        <v>2.8</v>
      </c>
      <c r="L77" s="31">
        <v>3</v>
      </c>
      <c r="M77" s="59">
        <v>1.7</v>
      </c>
      <c r="N77" s="59">
        <v>1.7</v>
      </c>
      <c r="O77" s="56">
        <v>1.5</v>
      </c>
      <c r="P77" s="56">
        <v>1.5</v>
      </c>
      <c r="Q77" s="56" t="s">
        <v>57</v>
      </c>
      <c r="R77" s="56" t="s">
        <v>57</v>
      </c>
      <c r="S77" s="28">
        <v>18.63</v>
      </c>
      <c r="T77" s="29">
        <f>(J77+K77+L77)+IF((VLOOKUP(Q77,MogulsDD!$A$1:$C$1000,3,FALSE)*(M77+O77)/2)&gt;3.75,3.75,VLOOKUP(Q77,MogulsDD!$A$1:$C$1000,3,FALSE)*(M77+O77)/2)+IF((VLOOKUP(R77,MogulsDD!$A$1:$C$1000,3,FALSE)*(N77+P77)/2)&gt;3.75,3.75,VLOOKUP(R77,MogulsDD!$A$1:$C$1000,3,FALSE)*(N77+P77)/2)+IF((18-12*S77/$J$5)&gt;7.5,7.5,IF((18-12*S77/$J$5)&lt;0,0,(18-12*S77/$J$5)))</f>
        <v>13.034068965517239</v>
      </c>
      <c r="U77" s="45"/>
      <c r="V77" s="45"/>
      <c r="W77" s="45"/>
      <c r="X77" s="45"/>
      <c r="Y77" s="46"/>
      <c r="Z77" s="45"/>
      <c r="AA77" s="45"/>
      <c r="AB77" s="45"/>
      <c r="AC77" s="45"/>
      <c r="AD77" s="46"/>
      <c r="AE77" s="45"/>
      <c r="AF77" s="45"/>
      <c r="AG77" s="45"/>
      <c r="AH77" s="45"/>
      <c r="AI77" s="46"/>
      <c r="AJ77" s="51"/>
      <c r="AK77" s="46"/>
      <c r="AL77" s="44"/>
      <c r="AM77" s="44"/>
    </row>
    <row r="78" spans="1:39">
      <c r="A78" s="22">
        <f t="shared" si="1"/>
        <v>18</v>
      </c>
      <c r="B78" s="37">
        <v>154</v>
      </c>
      <c r="C78" s="25"/>
      <c r="D78" s="25" t="s">
        <v>196</v>
      </c>
      <c r="E78" s="25"/>
      <c r="F78" s="25"/>
      <c r="G78" s="25"/>
      <c r="H78" s="25"/>
      <c r="I78" s="26" t="s">
        <v>23</v>
      </c>
      <c r="J78" s="38">
        <v>2.6</v>
      </c>
      <c r="K78" s="31">
        <v>2.5</v>
      </c>
      <c r="L78" s="31">
        <v>2.7</v>
      </c>
      <c r="M78" s="59">
        <v>0.6</v>
      </c>
      <c r="N78" s="59">
        <v>0.6</v>
      </c>
      <c r="O78" s="56">
        <v>0.4</v>
      </c>
      <c r="P78" s="56">
        <v>0.4</v>
      </c>
      <c r="Q78" s="56" t="s">
        <v>55</v>
      </c>
      <c r="R78" s="56" t="s">
        <v>55</v>
      </c>
      <c r="S78" s="28">
        <v>16.73</v>
      </c>
      <c r="T78" s="29">
        <f>(J78+K78+L78)+IF((VLOOKUP(Q78,MogulsDD!$A$1:$C$1000,3,FALSE)*(M78+O78)/2)&gt;3.75,3.75,VLOOKUP(Q78,MogulsDD!$A$1:$C$1000,3,FALSE)*(M78+O78)/2)+IF((VLOOKUP(R78,MogulsDD!$A$1:$C$1000,3,FALSE)*(N78+P78)/2)&gt;3.75,3.75,VLOOKUP(R78,MogulsDD!$A$1:$C$1000,3,FALSE)*(N78+P78)/2)+IF((18-12*S78/$J$5)&gt;7.5,7.5,IF((18-12*S78/$J$5)&lt;0,0,(18-12*S78/$J$5)))</f>
        <v>12.56448275862069</v>
      </c>
      <c r="U78" s="45"/>
      <c r="V78" s="45"/>
      <c r="W78" s="45"/>
      <c r="X78" s="45"/>
      <c r="Y78" s="46"/>
      <c r="Z78" s="45"/>
      <c r="AA78" s="45"/>
      <c r="AB78" s="45"/>
      <c r="AC78" s="45"/>
      <c r="AD78" s="46"/>
      <c r="AE78" s="45"/>
      <c r="AF78" s="45"/>
      <c r="AG78" s="45"/>
      <c r="AH78" s="45"/>
      <c r="AI78" s="46"/>
      <c r="AJ78" s="51"/>
      <c r="AK78" s="46"/>
      <c r="AL78" s="44"/>
      <c r="AM78" s="44"/>
    </row>
    <row r="79" spans="1:39">
      <c r="A79" s="22">
        <f t="shared" si="1"/>
        <v>19</v>
      </c>
      <c r="B79" s="37">
        <v>41</v>
      </c>
      <c r="C79" s="25"/>
      <c r="D79" s="25" t="s">
        <v>153</v>
      </c>
      <c r="E79" s="25"/>
      <c r="F79" s="25"/>
      <c r="G79" s="25"/>
      <c r="H79" s="25"/>
      <c r="I79" s="26" t="s">
        <v>122</v>
      </c>
      <c r="J79" s="38">
        <v>2.5</v>
      </c>
      <c r="K79" s="31">
        <v>2.6</v>
      </c>
      <c r="L79" s="31">
        <v>2.4</v>
      </c>
      <c r="M79" s="59">
        <v>0.4</v>
      </c>
      <c r="N79" s="59">
        <v>4</v>
      </c>
      <c r="O79" s="56">
        <v>0.5</v>
      </c>
      <c r="P79" s="56">
        <v>0.5</v>
      </c>
      <c r="Q79" s="56" t="s">
        <v>57</v>
      </c>
      <c r="R79" s="56" t="s">
        <v>57</v>
      </c>
      <c r="S79" s="28">
        <v>18.61</v>
      </c>
      <c r="T79" s="29">
        <f>(J79+K79+L79)+IF((VLOOKUP(Q79,MogulsDD!$A$1:$C$1000,3,FALSE)*(M79+O79)/2)&gt;3.75,3.75,VLOOKUP(Q79,MogulsDD!$A$1:$C$1000,3,FALSE)*(M79+O79)/2)+IF((VLOOKUP(R79,MogulsDD!$A$1:$C$1000,3,FALSE)*(N79+P79)/2)&gt;3.75,3.75,VLOOKUP(R79,MogulsDD!$A$1:$C$1000,3,FALSE)*(N79+P79)/2)+IF((18-12*S79/$J$5)&gt;7.5,7.5,IF((18-12*S79/$J$5)&lt;0,0,(18-12*S79/$J$5)))</f>
        <v>11.745620689655173</v>
      </c>
      <c r="U79" s="45"/>
      <c r="V79" s="45"/>
      <c r="W79" s="45"/>
      <c r="X79" s="45"/>
      <c r="Y79" s="46"/>
      <c r="Z79" s="45"/>
      <c r="AA79" s="45"/>
      <c r="AB79" s="45"/>
      <c r="AC79" s="45"/>
      <c r="AD79" s="46"/>
      <c r="AE79" s="45"/>
      <c r="AF79" s="45"/>
      <c r="AG79" s="45"/>
      <c r="AH79" s="45"/>
      <c r="AI79" s="46"/>
      <c r="AJ79" s="51"/>
      <c r="AK79" s="46"/>
      <c r="AL79" s="44"/>
      <c r="AM79" s="44"/>
    </row>
    <row r="80" spans="1:39">
      <c r="A80" s="22">
        <f t="shared" si="1"/>
        <v>20</v>
      </c>
      <c r="B80" s="37">
        <v>169</v>
      </c>
      <c r="C80" s="25"/>
      <c r="D80" s="25" t="s">
        <v>215</v>
      </c>
      <c r="E80" s="25"/>
      <c r="F80" s="25"/>
      <c r="G80" s="25"/>
      <c r="H80" s="25"/>
      <c r="I80" s="26" t="s">
        <v>176</v>
      </c>
      <c r="J80" s="38">
        <v>2.6</v>
      </c>
      <c r="K80" s="31">
        <v>3</v>
      </c>
      <c r="L80" s="31">
        <v>2.4</v>
      </c>
      <c r="M80" s="59">
        <v>1.1000000000000001</v>
      </c>
      <c r="N80" s="59">
        <v>1.1000000000000001</v>
      </c>
      <c r="O80" s="56">
        <v>1.4</v>
      </c>
      <c r="P80" s="56">
        <v>1.4</v>
      </c>
      <c r="Q80" s="56" t="s">
        <v>57</v>
      </c>
      <c r="R80" s="56" t="s">
        <v>57</v>
      </c>
      <c r="S80" s="28">
        <v>19.32</v>
      </c>
      <c r="T80" s="29">
        <f>(J80+K80+L80)+IF((VLOOKUP(Q80,MogulsDD!$A$1:$C$1000,3,FALSE)*(M80+O80)/2)&gt;3.75,3.75,VLOOKUP(Q80,MogulsDD!$A$1:$C$1000,3,FALSE)*(M80+O80)/2)+IF((VLOOKUP(R80,MogulsDD!$A$1:$C$1000,3,FALSE)*(N80+P80)/2)&gt;3.75,3.75,VLOOKUP(R80,MogulsDD!$A$1:$C$1000,3,FALSE)*(N80+P80)/2)+IF((18-12*S80/$J$5)&gt;7.5,7.5,IF((18-12*S80/$J$5)&lt;0,0,(18-12*S80/$J$5)))</f>
        <v>11.53603448275862</v>
      </c>
      <c r="U80" s="45"/>
      <c r="V80" s="45"/>
      <c r="W80" s="45"/>
      <c r="X80" s="45"/>
      <c r="Y80" s="46"/>
      <c r="Z80" s="45"/>
      <c r="AA80" s="45"/>
      <c r="AB80" s="45"/>
      <c r="AC80" s="45"/>
      <c r="AD80" s="46"/>
      <c r="AE80" s="45"/>
      <c r="AF80" s="45"/>
      <c r="AG80" s="45"/>
      <c r="AH80" s="45"/>
      <c r="AI80" s="46"/>
      <c r="AJ80" s="51"/>
      <c r="AK80" s="46"/>
      <c r="AL80" s="44"/>
      <c r="AM80" s="44"/>
    </row>
    <row r="81" spans="1:39">
      <c r="A81" s="22">
        <f t="shared" si="1"/>
        <v>21</v>
      </c>
      <c r="B81" s="37">
        <v>162</v>
      </c>
      <c r="C81" s="25"/>
      <c r="D81" s="25" t="s">
        <v>206</v>
      </c>
      <c r="E81" s="25"/>
      <c r="F81" s="25"/>
      <c r="G81" s="25"/>
      <c r="H81" s="25"/>
      <c r="I81" s="26" t="s">
        <v>176</v>
      </c>
      <c r="J81" s="38">
        <v>3</v>
      </c>
      <c r="K81" s="31">
        <v>2.5</v>
      </c>
      <c r="L81" s="31">
        <v>2.8</v>
      </c>
      <c r="M81" s="59">
        <v>0.8</v>
      </c>
      <c r="N81" s="59">
        <v>0.8</v>
      </c>
      <c r="O81" s="56">
        <v>0.7</v>
      </c>
      <c r="P81" s="56">
        <v>0.7</v>
      </c>
      <c r="Q81" s="56" t="s">
        <v>57</v>
      </c>
      <c r="R81" s="56" t="s">
        <v>57</v>
      </c>
      <c r="S81" s="28">
        <v>19.04</v>
      </c>
      <c r="T81" s="29">
        <f>(J81+K81+L81)+IF((VLOOKUP(Q81,MogulsDD!$A$1:$C$1000,3,FALSE)*(M81+O81)/2)&gt;3.75,3.75,VLOOKUP(Q81,MogulsDD!$A$1:$C$1000,3,FALSE)*(M81+O81)/2)+IF((VLOOKUP(R81,MogulsDD!$A$1:$C$1000,3,FALSE)*(N81+P81)/2)&gt;3.75,3.75,VLOOKUP(R81,MogulsDD!$A$1:$C$1000,3,FALSE)*(N81+P81)/2)+IF((18-12*S81/$J$5)&gt;7.5,7.5,IF((18-12*S81/$J$5)&lt;0,0,(18-12*S81/$J$5)))</f>
        <v>11.457758620689656</v>
      </c>
      <c r="U81" s="45"/>
      <c r="V81" s="45"/>
      <c r="W81" s="45"/>
      <c r="X81" s="45"/>
      <c r="Y81" s="46"/>
      <c r="Z81" s="45"/>
      <c r="AA81" s="45"/>
      <c r="AB81" s="45"/>
      <c r="AC81" s="45"/>
      <c r="AD81" s="46"/>
      <c r="AE81" s="45"/>
      <c r="AF81" s="45"/>
      <c r="AG81" s="45"/>
      <c r="AH81" s="45"/>
      <c r="AI81" s="46"/>
      <c r="AJ81" s="51"/>
      <c r="AK81" s="46"/>
      <c r="AL81" s="44"/>
      <c r="AM81" s="44"/>
    </row>
    <row r="82" spans="1:39">
      <c r="A82" s="22">
        <f t="shared" si="1"/>
        <v>22</v>
      </c>
      <c r="B82" s="37">
        <v>47</v>
      </c>
      <c r="C82" s="25"/>
      <c r="D82" s="25" t="s">
        <v>159</v>
      </c>
      <c r="E82" s="25"/>
      <c r="F82" s="25"/>
      <c r="G82" s="25"/>
      <c r="H82" s="25"/>
      <c r="I82" s="26" t="s">
        <v>122</v>
      </c>
      <c r="J82" s="38">
        <v>2.1</v>
      </c>
      <c r="K82" s="31">
        <v>2.2000000000000002</v>
      </c>
      <c r="L82" s="31">
        <v>2</v>
      </c>
      <c r="M82" s="59">
        <v>0.7</v>
      </c>
      <c r="N82" s="59">
        <v>0.7</v>
      </c>
      <c r="O82" s="56">
        <v>0.7</v>
      </c>
      <c r="P82" s="56">
        <v>0.7</v>
      </c>
      <c r="Q82" s="56" t="s">
        <v>57</v>
      </c>
      <c r="R82" s="56" t="s">
        <v>57</v>
      </c>
      <c r="S82" s="28">
        <v>16.59</v>
      </c>
      <c r="T82" s="29">
        <f>(J82+K82+L82)+IF((VLOOKUP(Q82,MogulsDD!$A$1:$C$1000,3,FALSE)*(M82+O82)/2)&gt;3.75,3.75,VLOOKUP(Q82,MogulsDD!$A$1:$C$1000,3,FALSE)*(M82+O82)/2)+IF((VLOOKUP(R82,MogulsDD!$A$1:$C$1000,3,FALSE)*(N82+P82)/2)&gt;3.75,3.75,VLOOKUP(R82,MogulsDD!$A$1:$C$1000,3,FALSE)*(N82+P82)/2)+IF((18-12*S82/$J$5)&gt;7.5,7.5,IF((18-12*S82/$J$5)&lt;0,0,(18-12*S82/$J$5)))</f>
        <v>11.424344827586207</v>
      </c>
      <c r="U82" s="45"/>
      <c r="V82" s="45"/>
      <c r="W82" s="45"/>
      <c r="X82" s="45"/>
      <c r="Y82" s="46"/>
      <c r="Z82" s="45"/>
      <c r="AA82" s="45"/>
      <c r="AB82" s="45"/>
      <c r="AC82" s="45"/>
      <c r="AD82" s="46"/>
      <c r="AE82" s="45"/>
      <c r="AF82" s="45"/>
      <c r="AG82" s="45"/>
      <c r="AH82" s="45"/>
      <c r="AI82" s="46"/>
      <c r="AJ82" s="51"/>
      <c r="AK82" s="46"/>
      <c r="AL82" s="44"/>
      <c r="AM82" s="44"/>
    </row>
    <row r="83" spans="1:39">
      <c r="A83" s="22">
        <f t="shared" si="1"/>
        <v>23</v>
      </c>
      <c r="B83" s="37">
        <v>36</v>
      </c>
      <c r="C83" s="25"/>
      <c r="D83" s="25" t="s">
        <v>148</v>
      </c>
      <c r="E83" s="25"/>
      <c r="F83" s="25"/>
      <c r="G83" s="25"/>
      <c r="H83" s="25"/>
      <c r="I83" s="26" t="s">
        <v>114</v>
      </c>
      <c r="J83" s="38">
        <v>1.9</v>
      </c>
      <c r="K83" s="31">
        <v>2.1</v>
      </c>
      <c r="L83" s="31">
        <v>2.1</v>
      </c>
      <c r="M83" s="59">
        <v>1.3</v>
      </c>
      <c r="N83" s="59">
        <v>1.3</v>
      </c>
      <c r="O83" s="56">
        <v>1.6</v>
      </c>
      <c r="P83" s="56">
        <v>1.6</v>
      </c>
      <c r="Q83" s="56" t="s">
        <v>57</v>
      </c>
      <c r="R83" s="56" t="s">
        <v>57</v>
      </c>
      <c r="S83" s="28">
        <v>17.91</v>
      </c>
      <c r="T83" s="29">
        <f>(J83+K83+L83)+IF((VLOOKUP(Q83,MogulsDD!$A$1:$C$1000,3,FALSE)*(M83+O83)/2)&gt;3.75,3.75,VLOOKUP(Q83,MogulsDD!$A$1:$C$1000,3,FALSE)*(M83+O83)/2)+IF((VLOOKUP(R83,MogulsDD!$A$1:$C$1000,3,FALSE)*(N83+P83)/2)&gt;3.75,3.75,VLOOKUP(R83,MogulsDD!$A$1:$C$1000,3,FALSE)*(N83+P83)/2)+IF((18-12*S83/$J$5)&gt;7.5,7.5,IF((18-12*S83/$J$5)&lt;0,0,(18-12*S83/$J$5)))</f>
        <v>11.046931034482757</v>
      </c>
      <c r="U83" s="45"/>
      <c r="V83" s="45"/>
      <c r="W83" s="45"/>
      <c r="X83" s="45"/>
      <c r="Y83" s="46"/>
      <c r="Z83" s="45"/>
      <c r="AA83" s="45"/>
      <c r="AB83" s="45"/>
      <c r="AC83" s="45"/>
      <c r="AD83" s="46"/>
      <c r="AE83" s="45"/>
      <c r="AF83" s="45"/>
      <c r="AG83" s="45"/>
      <c r="AH83" s="45"/>
      <c r="AI83" s="46"/>
      <c r="AJ83" s="51"/>
      <c r="AK83" s="46"/>
      <c r="AL83" s="44"/>
      <c r="AM83" s="44"/>
    </row>
    <row r="84" spans="1:39">
      <c r="A84" s="22">
        <f t="shared" si="1"/>
        <v>24</v>
      </c>
      <c r="B84" s="37">
        <v>151</v>
      </c>
      <c r="C84" s="25"/>
      <c r="D84" s="25" t="s">
        <v>193</v>
      </c>
      <c r="E84" s="25"/>
      <c r="F84" s="25"/>
      <c r="G84" s="25"/>
      <c r="H84" s="25"/>
      <c r="I84" s="26" t="s">
        <v>23</v>
      </c>
      <c r="J84" s="39">
        <v>2.5</v>
      </c>
      <c r="K84" s="31">
        <v>2.2000000000000002</v>
      </c>
      <c r="L84" s="31">
        <v>2.5</v>
      </c>
      <c r="M84" s="59">
        <v>0.3</v>
      </c>
      <c r="N84" s="65">
        <v>0.3</v>
      </c>
      <c r="O84" s="64">
        <v>0.5</v>
      </c>
      <c r="P84" s="64">
        <v>0.5</v>
      </c>
      <c r="Q84" s="56" t="s">
        <v>58</v>
      </c>
      <c r="R84" s="56" t="s">
        <v>58</v>
      </c>
      <c r="S84" s="28">
        <v>18.010000000000002</v>
      </c>
      <c r="T84" s="29">
        <f>(J84+K84+L84)+IF((VLOOKUP(Q84,MogulsDD!$A$1:$C$1000,3,FALSE)*(M84+O84)/2)&gt;3.75,3.75,VLOOKUP(Q84,MogulsDD!$A$1:$C$1000,3,FALSE)*(M84+O84)/2)+IF((VLOOKUP(R84,MogulsDD!$A$1:$C$1000,3,FALSE)*(N84+P84)/2)&gt;3.75,3.75,VLOOKUP(R84,MogulsDD!$A$1:$C$1000,3,FALSE)*(N84+P84)/2)+IF((18-12*S84/$J$5)&gt;7.5,7.5,IF((18-12*S84/$J$5)&lt;0,0,(18-12*S84/$J$5)))</f>
        <v>10.695172413793102</v>
      </c>
      <c r="U84" s="45"/>
      <c r="V84" s="45"/>
      <c r="W84" s="45"/>
      <c r="X84" s="45"/>
      <c r="Y84" s="46"/>
      <c r="Z84" s="45"/>
      <c r="AA84" s="45"/>
      <c r="AB84" s="45"/>
      <c r="AC84" s="45"/>
      <c r="AD84" s="46"/>
      <c r="AE84" s="45"/>
      <c r="AF84" s="45"/>
      <c r="AG84" s="45"/>
      <c r="AH84" s="45"/>
      <c r="AI84" s="46"/>
      <c r="AJ84" s="51"/>
      <c r="AK84" s="46"/>
      <c r="AL84" s="44"/>
      <c r="AM84" s="44"/>
    </row>
    <row r="85" spans="1:39">
      <c r="A85" s="22">
        <f t="shared" si="1"/>
        <v>25</v>
      </c>
      <c r="B85" s="37">
        <v>26</v>
      </c>
      <c r="C85" s="25"/>
      <c r="D85" s="25" t="s">
        <v>138</v>
      </c>
      <c r="E85" s="25"/>
      <c r="F85" s="25"/>
      <c r="G85" s="25"/>
      <c r="H85" s="25"/>
      <c r="I85" s="26" t="s">
        <v>107</v>
      </c>
      <c r="J85" s="38">
        <v>2.2000000000000002</v>
      </c>
      <c r="K85" s="31">
        <v>2.4</v>
      </c>
      <c r="L85" s="31">
        <v>2.2999999999999998</v>
      </c>
      <c r="M85" s="59">
        <v>1.5</v>
      </c>
      <c r="N85" s="59">
        <v>1.5</v>
      </c>
      <c r="O85" s="56">
        <v>1.4</v>
      </c>
      <c r="P85" s="56">
        <v>1.4</v>
      </c>
      <c r="Q85" s="56" t="s">
        <v>57</v>
      </c>
      <c r="R85" s="56" t="s">
        <v>57</v>
      </c>
      <c r="S85" s="28">
        <v>19.989999999999998</v>
      </c>
      <c r="T85" s="29">
        <f>(J85+K85+L85)+IF((VLOOKUP(Q85,MogulsDD!$A$1:$C$1000,3,FALSE)*(M85+O85)/2)&gt;3.75,3.75,VLOOKUP(Q85,MogulsDD!$A$1:$C$1000,3,FALSE)*(M85+O85)/2)+IF((VLOOKUP(R85,MogulsDD!$A$1:$C$1000,3,FALSE)*(N85+P85)/2)&gt;3.75,3.75,VLOOKUP(R85,MogulsDD!$A$1:$C$1000,3,FALSE)*(N85+P85)/2)+IF((18-12*S85/$J$5)&gt;7.5,7.5,IF((18-12*S85/$J$5)&lt;0,0,(18-12*S85/$J$5)))</f>
        <v>10.12555172413793</v>
      </c>
      <c r="U85" s="45"/>
      <c r="V85" s="45"/>
      <c r="W85" s="45"/>
      <c r="X85" s="45"/>
      <c r="Y85" s="46"/>
      <c r="Z85" s="45"/>
      <c r="AA85" s="45"/>
      <c r="AB85" s="45"/>
      <c r="AC85" s="45"/>
      <c r="AD85" s="46"/>
      <c r="AE85" s="45"/>
      <c r="AF85" s="45"/>
      <c r="AG85" s="45"/>
      <c r="AH85" s="45"/>
      <c r="AI85" s="46"/>
      <c r="AJ85" s="51"/>
      <c r="AK85" s="46"/>
      <c r="AL85" s="44"/>
      <c r="AM85" s="44"/>
    </row>
    <row r="86" spans="1:39">
      <c r="A86" s="22">
        <f t="shared" si="1"/>
        <v>26</v>
      </c>
      <c r="B86" s="37">
        <v>177</v>
      </c>
      <c r="C86" s="25"/>
      <c r="D86" s="25" t="s">
        <v>224</v>
      </c>
      <c r="E86" s="25"/>
      <c r="F86" s="25"/>
      <c r="G86" s="25"/>
      <c r="H86" s="25"/>
      <c r="I86" s="26" t="s">
        <v>187</v>
      </c>
      <c r="J86" s="38">
        <v>2.9</v>
      </c>
      <c r="K86" s="31">
        <v>3.1</v>
      </c>
      <c r="L86" s="31">
        <v>2.8</v>
      </c>
      <c r="M86" s="59">
        <v>0.2</v>
      </c>
      <c r="N86" s="59">
        <v>0.2</v>
      </c>
      <c r="O86" s="56">
        <v>0.2</v>
      </c>
      <c r="P86" s="56">
        <v>0.2</v>
      </c>
      <c r="Q86" s="56" t="s">
        <v>57</v>
      </c>
      <c r="R86" s="56" t="s">
        <v>57</v>
      </c>
      <c r="S86" s="28">
        <v>20.8</v>
      </c>
      <c r="T86" s="29">
        <f>(J86+K86+L86)+IF((VLOOKUP(Q86,MogulsDD!$A$1:$C$1000,3,FALSE)*(M86+O86)/2)&gt;3.75,3.75,VLOOKUP(Q86,MogulsDD!$A$1:$C$1000,3,FALSE)*(M86+O86)/2)+IF((VLOOKUP(R86,MogulsDD!$A$1:$C$1000,3,FALSE)*(N86+P86)/2)&gt;3.75,3.75,VLOOKUP(R86,MogulsDD!$A$1:$C$1000,3,FALSE)*(N86+P86)/2)+IF((18-12*S86/$J$5)&gt;7.5,7.5,IF((18-12*S86/$J$5)&lt;0,0,(18-12*S86/$J$5)))</f>
        <v>9.8302068965517222</v>
      </c>
      <c r="U86" s="45"/>
      <c r="V86" s="45"/>
      <c r="W86" s="45"/>
      <c r="X86" s="45"/>
      <c r="Y86" s="46"/>
      <c r="Z86" s="45"/>
      <c r="AA86" s="45"/>
      <c r="AB86" s="45"/>
      <c r="AC86" s="45"/>
      <c r="AD86" s="46"/>
      <c r="AE86" s="45"/>
      <c r="AF86" s="45"/>
      <c r="AG86" s="45"/>
      <c r="AH86" s="45"/>
      <c r="AI86" s="46"/>
      <c r="AJ86" s="51"/>
      <c r="AK86" s="46"/>
      <c r="AL86" s="44"/>
      <c r="AM86" s="44"/>
    </row>
    <row r="87" spans="1:39">
      <c r="A87" s="22">
        <f t="shared" si="1"/>
        <v>27</v>
      </c>
      <c r="B87" s="37">
        <v>157</v>
      </c>
      <c r="C87" s="25"/>
      <c r="D87" s="25" t="s">
        <v>199</v>
      </c>
      <c r="E87" s="25"/>
      <c r="F87" s="25"/>
      <c r="G87" s="25"/>
      <c r="H87" s="25"/>
      <c r="I87" s="26" t="s">
        <v>23</v>
      </c>
      <c r="J87" s="38">
        <v>2</v>
      </c>
      <c r="K87" s="31">
        <v>1.9</v>
      </c>
      <c r="L87" s="31">
        <v>2.4</v>
      </c>
      <c r="M87" s="59">
        <v>0.2</v>
      </c>
      <c r="N87" s="59">
        <v>0.2</v>
      </c>
      <c r="O87" s="56">
        <v>0.3</v>
      </c>
      <c r="P87" s="56">
        <v>0.3</v>
      </c>
      <c r="Q87" s="56" t="s">
        <v>57</v>
      </c>
      <c r="R87" s="56" t="s">
        <v>57</v>
      </c>
      <c r="S87" s="28">
        <v>18</v>
      </c>
      <c r="T87" s="29">
        <f>(J87+K87+L87)+IF((VLOOKUP(Q87,MogulsDD!$A$1:$C$1000,3,FALSE)*(M87+O87)/2)&gt;3.75,3.75,VLOOKUP(Q87,MogulsDD!$A$1:$C$1000,3,FALSE)*(M87+O87)/2)+IF((VLOOKUP(R87,MogulsDD!$A$1:$C$1000,3,FALSE)*(N87+P87)/2)&gt;3.75,3.75,VLOOKUP(R87,MogulsDD!$A$1:$C$1000,3,FALSE)*(N87+P87)/2)+IF((18-12*S87/$J$5)&gt;7.5,7.5,IF((18-12*S87/$J$5)&lt;0,0,(18-12*S87/$J$5)))</f>
        <v>9.708448275862068</v>
      </c>
      <c r="U87" s="45"/>
      <c r="V87" s="45"/>
      <c r="W87" s="45"/>
      <c r="X87" s="45"/>
      <c r="Y87" s="46"/>
      <c r="Z87" s="45"/>
      <c r="AA87" s="45"/>
      <c r="AB87" s="45"/>
      <c r="AC87" s="45"/>
      <c r="AD87" s="46"/>
      <c r="AE87" s="45"/>
      <c r="AF87" s="45"/>
      <c r="AG87" s="45"/>
      <c r="AH87" s="45"/>
      <c r="AI87" s="46"/>
      <c r="AJ87" s="51"/>
      <c r="AK87" s="46"/>
      <c r="AL87" s="44"/>
      <c r="AM87" s="44"/>
    </row>
    <row r="88" spans="1:39">
      <c r="A88" s="22">
        <f t="shared" si="1"/>
        <v>28</v>
      </c>
      <c r="B88" s="37">
        <v>176</v>
      </c>
      <c r="C88" s="25"/>
      <c r="D88" s="25" t="s">
        <v>223</v>
      </c>
      <c r="E88" s="25"/>
      <c r="F88" s="25"/>
      <c r="G88" s="25"/>
      <c r="H88" s="25"/>
      <c r="I88" s="26" t="s">
        <v>187</v>
      </c>
      <c r="J88" s="38">
        <v>2.1</v>
      </c>
      <c r="K88" s="31">
        <v>1.9</v>
      </c>
      <c r="L88" s="31">
        <v>2.2000000000000002</v>
      </c>
      <c r="M88" s="59">
        <v>0.5</v>
      </c>
      <c r="N88" s="59">
        <v>0.5</v>
      </c>
      <c r="O88" s="56">
        <v>0.4</v>
      </c>
      <c r="P88" s="56">
        <v>0.4</v>
      </c>
      <c r="Q88" s="56" t="s">
        <v>57</v>
      </c>
      <c r="R88" s="56" t="s">
        <v>57</v>
      </c>
      <c r="S88" s="28">
        <v>20</v>
      </c>
      <c r="T88" s="29">
        <f>(J88+K88+L88)+IF((VLOOKUP(Q88,MogulsDD!$A$1:$C$1000,3,FALSE)*(M88+O88)/2)&gt;3.75,3.75,VLOOKUP(Q88,MogulsDD!$A$1:$C$1000,3,FALSE)*(M88+O88)/2)+IF((VLOOKUP(R88,MogulsDD!$A$1:$C$1000,3,FALSE)*(N88+P88)/2)&gt;3.75,3.75,VLOOKUP(R88,MogulsDD!$A$1:$C$1000,3,FALSE)*(N88+P88)/2)+IF((18-12*S88/$J$5)&gt;7.5,7.5,IF((18-12*S88/$J$5)&lt;0,0,(18-12*S88/$J$5)))</f>
        <v>8.1972758620689632</v>
      </c>
      <c r="U88" s="45"/>
      <c r="V88" s="45"/>
      <c r="W88" s="45"/>
      <c r="X88" s="45"/>
      <c r="Y88" s="46"/>
      <c r="Z88" s="45"/>
      <c r="AA88" s="45"/>
      <c r="AB88" s="45"/>
      <c r="AC88" s="45"/>
      <c r="AD88" s="46"/>
      <c r="AE88" s="45"/>
      <c r="AF88" s="45"/>
      <c r="AG88" s="45"/>
      <c r="AH88" s="45"/>
      <c r="AI88" s="46"/>
      <c r="AJ88" s="51"/>
      <c r="AK88" s="46"/>
      <c r="AL88" s="44"/>
      <c r="AM88" s="44"/>
    </row>
    <row r="89" spans="1:39">
      <c r="A89" s="22">
        <f t="shared" si="1"/>
        <v>29</v>
      </c>
      <c r="B89" s="37">
        <v>171</v>
      </c>
      <c r="C89" s="25"/>
      <c r="D89" s="25" t="s">
        <v>217</v>
      </c>
      <c r="E89" s="25"/>
      <c r="F89" s="25"/>
      <c r="G89" s="25"/>
      <c r="H89" s="25"/>
      <c r="I89" s="26" t="s">
        <v>176</v>
      </c>
      <c r="J89" s="38">
        <v>2</v>
      </c>
      <c r="K89" s="31">
        <v>1.9</v>
      </c>
      <c r="L89" s="31">
        <v>2.2999999999999998</v>
      </c>
      <c r="M89" s="59">
        <v>0.7</v>
      </c>
      <c r="N89" s="59">
        <v>0.7</v>
      </c>
      <c r="O89" s="56">
        <v>0.6</v>
      </c>
      <c r="P89" s="56">
        <v>0.6</v>
      </c>
      <c r="Q89" s="56" t="s">
        <v>57</v>
      </c>
      <c r="R89" s="56" t="s">
        <v>57</v>
      </c>
      <c r="S89" s="28">
        <v>20.5</v>
      </c>
      <c r="T89" s="29">
        <f>(J89+K89+L89)+IF((VLOOKUP(Q89,MogulsDD!$A$1:$C$1000,3,FALSE)*(M89+O89)/2)&gt;3.75,3.75,VLOOKUP(Q89,MogulsDD!$A$1:$C$1000,3,FALSE)*(M89+O89)/2)+IF((VLOOKUP(R89,MogulsDD!$A$1:$C$1000,3,FALSE)*(N89+P89)/2)&gt;3.75,3.75,VLOOKUP(R89,MogulsDD!$A$1:$C$1000,3,FALSE)*(N89+P89)/2)+IF((18-12*S89/$J$5)&gt;7.5,7.5,IF((18-12*S89/$J$5)&lt;0,0,(18-12*S89/$J$5)))</f>
        <v>8.0274827586206889</v>
      </c>
      <c r="U89" s="45"/>
      <c r="V89" s="45"/>
      <c r="W89" s="45"/>
      <c r="X89" s="45"/>
      <c r="Y89" s="46"/>
      <c r="Z89" s="45"/>
      <c r="AA89" s="45"/>
      <c r="AB89" s="45"/>
      <c r="AC89" s="45"/>
      <c r="AD89" s="46"/>
      <c r="AE89" s="45"/>
      <c r="AF89" s="45"/>
      <c r="AG89" s="45"/>
      <c r="AH89" s="45"/>
      <c r="AI89" s="46"/>
      <c r="AJ89" s="51"/>
      <c r="AK89" s="46"/>
      <c r="AL89" s="44"/>
      <c r="AM89" s="44"/>
    </row>
    <row r="90" spans="1:39">
      <c r="A90" s="22">
        <f t="shared" si="1"/>
        <v>30</v>
      </c>
      <c r="B90" s="37">
        <v>155</v>
      </c>
      <c r="C90" s="25"/>
      <c r="D90" s="25" t="s">
        <v>197</v>
      </c>
      <c r="E90" s="25"/>
      <c r="F90" s="25"/>
      <c r="G90" s="25"/>
      <c r="H90" s="25"/>
      <c r="I90" s="26" t="s">
        <v>23</v>
      </c>
      <c r="J90" s="38">
        <v>1.5</v>
      </c>
      <c r="K90" s="31">
        <v>1.4</v>
      </c>
      <c r="L90" s="31">
        <v>1.4</v>
      </c>
      <c r="M90" s="59">
        <v>0.4</v>
      </c>
      <c r="N90" s="59">
        <v>0.4</v>
      </c>
      <c r="O90" s="56">
        <v>0.5</v>
      </c>
      <c r="P90" s="56">
        <v>0.5</v>
      </c>
      <c r="Q90" s="56" t="s">
        <v>57</v>
      </c>
      <c r="R90" s="56" t="s">
        <v>57</v>
      </c>
      <c r="S90" s="28">
        <v>18.47</v>
      </c>
      <c r="T90" s="29">
        <f>(J90+K90+L90)+IF((VLOOKUP(Q90,MogulsDD!$A$1:$C$1000,3,FALSE)*(M90+O90)/2)&gt;3.75,3.75,VLOOKUP(Q90,MogulsDD!$A$1:$C$1000,3,FALSE)*(M90+O90)/2)+IF((VLOOKUP(R90,MogulsDD!$A$1:$C$1000,3,FALSE)*(N90+P90)/2)&gt;3.75,3.75,VLOOKUP(R90,MogulsDD!$A$1:$C$1000,3,FALSE)*(N90+P90)/2)+IF((18-12*S90/$J$5)&gt;7.5,7.5,IF((18-12*S90/$J$5)&lt;0,0,(18-12*S90/$J$5)))</f>
        <v>7.5634827586206894</v>
      </c>
      <c r="U90" s="45"/>
      <c r="V90" s="45"/>
      <c r="W90" s="45"/>
      <c r="X90" s="45"/>
      <c r="Y90" s="46"/>
      <c r="Z90" s="45"/>
      <c r="AA90" s="45"/>
      <c r="AB90" s="45"/>
      <c r="AC90" s="45"/>
      <c r="AD90" s="46"/>
      <c r="AE90" s="45"/>
      <c r="AF90" s="45"/>
      <c r="AG90" s="45"/>
      <c r="AH90" s="45"/>
      <c r="AI90" s="46"/>
      <c r="AJ90" s="51"/>
      <c r="AK90" s="46"/>
      <c r="AL90" s="44"/>
      <c r="AM90" s="44"/>
    </row>
    <row r="91" spans="1:39">
      <c r="A91" s="22">
        <f t="shared" si="1"/>
        <v>31</v>
      </c>
      <c r="B91" s="37">
        <v>37</v>
      </c>
      <c r="C91" s="25"/>
      <c r="D91" s="25" t="s">
        <v>149</v>
      </c>
      <c r="E91" s="25"/>
      <c r="F91" s="25"/>
      <c r="G91" s="25"/>
      <c r="H91" s="25"/>
      <c r="I91" s="26" t="s">
        <v>114</v>
      </c>
      <c r="J91" s="38">
        <v>1.5</v>
      </c>
      <c r="K91" s="31">
        <v>1.9</v>
      </c>
      <c r="L91" s="31">
        <v>1.6</v>
      </c>
      <c r="M91" s="59">
        <v>0.9</v>
      </c>
      <c r="N91" s="59">
        <v>0.9</v>
      </c>
      <c r="O91" s="56">
        <v>1</v>
      </c>
      <c r="P91" s="56">
        <v>1</v>
      </c>
      <c r="Q91" s="56" t="s">
        <v>57</v>
      </c>
      <c r="R91" s="56" t="s">
        <v>57</v>
      </c>
      <c r="S91" s="28">
        <v>20.67</v>
      </c>
      <c r="T91" s="29">
        <f>(J91+K91+L91)+IF((VLOOKUP(Q91,MogulsDD!$A$1:$C$1000,3,FALSE)*(M91+O91)/2)&gt;3.75,3.75,VLOOKUP(Q91,MogulsDD!$A$1:$C$1000,3,FALSE)*(M91+O91)/2)+IF((VLOOKUP(R91,MogulsDD!$A$1:$C$1000,3,FALSE)*(N91+P91)/2)&gt;3.75,3.75,VLOOKUP(R91,MogulsDD!$A$1:$C$1000,3,FALSE)*(N91+P91)/2)+IF((18-12*S91/$J$5)&gt;7.5,7.5,IF((18-12*S91/$J$5)&lt;0,0,(18-12*S91/$J$5)))</f>
        <v>7.0527931034482751</v>
      </c>
      <c r="U91" s="45"/>
      <c r="V91" s="45"/>
      <c r="W91" s="45"/>
      <c r="X91" s="45"/>
      <c r="Y91" s="46"/>
      <c r="Z91" s="45"/>
      <c r="AA91" s="45"/>
      <c r="AB91" s="45"/>
      <c r="AC91" s="45"/>
      <c r="AD91" s="46"/>
      <c r="AE91" s="45"/>
      <c r="AF91" s="45"/>
      <c r="AG91" s="45"/>
      <c r="AH91" s="45"/>
      <c r="AI91" s="46"/>
      <c r="AJ91" s="51"/>
      <c r="AK91" s="46"/>
      <c r="AL91" s="44"/>
      <c r="AM91" s="44"/>
    </row>
    <row r="92" spans="1:39">
      <c r="A92" s="22">
        <f t="shared" si="1"/>
        <v>32</v>
      </c>
      <c r="B92" s="37">
        <v>40</v>
      </c>
      <c r="C92" s="25"/>
      <c r="D92" s="25" t="s">
        <v>152</v>
      </c>
      <c r="E92" s="25"/>
      <c r="F92" s="25"/>
      <c r="G92" s="25"/>
      <c r="H92" s="25"/>
      <c r="I92" s="26" t="s">
        <v>122</v>
      </c>
      <c r="J92" s="38">
        <v>1.4</v>
      </c>
      <c r="K92" s="31">
        <v>1.6</v>
      </c>
      <c r="L92" s="31">
        <v>1.3</v>
      </c>
      <c r="M92" s="59">
        <v>0</v>
      </c>
      <c r="N92" s="59">
        <v>0</v>
      </c>
      <c r="O92" s="56">
        <v>0</v>
      </c>
      <c r="P92" s="56">
        <v>0</v>
      </c>
      <c r="Q92" s="56" t="s">
        <v>68</v>
      </c>
      <c r="R92" s="56" t="s">
        <v>68</v>
      </c>
      <c r="S92" s="28">
        <v>19.91</v>
      </c>
      <c r="T92" s="29">
        <f>(J92+K92+L92)+IF((VLOOKUP(Q92,MogulsDD!$A$1:$C$1000,3,FALSE)*(M92+O92)/2)&gt;3.75,3.75,VLOOKUP(Q92,MogulsDD!$A$1:$C$1000,3,FALSE)*(M92+O92)/2)+IF((VLOOKUP(R92,MogulsDD!$A$1:$C$1000,3,FALSE)*(N92+P92)/2)&gt;3.75,3.75,VLOOKUP(R92,MogulsDD!$A$1:$C$1000,3,FALSE)*(N92+P92)/2)+IF((18-12*S92/$J$5)&gt;7.5,7.5,IF((18-12*S92/$J$5)&lt;0,0,(18-12*S92/$J$5)))</f>
        <v>5.8227586206896538</v>
      </c>
      <c r="U92" s="45"/>
      <c r="V92" s="45"/>
      <c r="W92" s="45"/>
      <c r="X92" s="45"/>
      <c r="Y92" s="46"/>
      <c r="Z92" s="45"/>
      <c r="AA92" s="45"/>
      <c r="AB92" s="45"/>
      <c r="AC92" s="45"/>
      <c r="AD92" s="46"/>
      <c r="AE92" s="45"/>
      <c r="AF92" s="45"/>
      <c r="AG92" s="45"/>
      <c r="AH92" s="45"/>
      <c r="AI92" s="46"/>
      <c r="AJ92" s="51"/>
      <c r="AK92" s="46"/>
      <c r="AL92" s="44"/>
      <c r="AM92" s="44"/>
    </row>
    <row r="93" spans="1:39">
      <c r="A93" s="22">
        <f t="shared" ref="A93:A124" si="2">RANK(T93,$T$61:$T$130,0)</f>
        <v>33</v>
      </c>
      <c r="B93" s="37">
        <v>38</v>
      </c>
      <c r="C93" s="25"/>
      <c r="D93" s="25" t="s">
        <v>150</v>
      </c>
      <c r="E93" s="25"/>
      <c r="F93" s="25"/>
      <c r="G93" s="25"/>
      <c r="H93" s="25"/>
      <c r="I93" s="26" t="s">
        <v>114</v>
      </c>
      <c r="J93" s="38">
        <v>1.2</v>
      </c>
      <c r="K93" s="31">
        <v>1.6</v>
      </c>
      <c r="L93" s="31">
        <v>1.5</v>
      </c>
      <c r="M93" s="59">
        <v>0.7</v>
      </c>
      <c r="N93" s="59">
        <v>0.7</v>
      </c>
      <c r="O93" s="56">
        <v>0.7</v>
      </c>
      <c r="P93" s="56">
        <v>0.7</v>
      </c>
      <c r="Q93" s="56" t="s">
        <v>57</v>
      </c>
      <c r="R93" s="56" t="s">
        <v>57</v>
      </c>
      <c r="S93" s="28">
        <v>21.88</v>
      </c>
      <c r="T93" s="29">
        <f>(J93+K93+L93)+IF((VLOOKUP(Q93,MogulsDD!$A$1:$C$1000,3,FALSE)*(M93+O93)/2)&gt;3.75,3.75,VLOOKUP(Q93,MogulsDD!$A$1:$C$1000,3,FALSE)*(M93+O93)/2)+IF((VLOOKUP(R93,MogulsDD!$A$1:$C$1000,3,FALSE)*(N93+P93)/2)&gt;3.75,3.75,VLOOKUP(R93,MogulsDD!$A$1:$C$1000,3,FALSE)*(N93+P93)/2)+IF((18-12*S93/$J$5)&gt;7.5,7.5,IF((18-12*S93/$J$5)&lt;0,0,(18-12*S93/$J$5)))</f>
        <v>5.153999999999999</v>
      </c>
      <c r="U93" s="45"/>
      <c r="V93" s="45"/>
      <c r="W93" s="45"/>
      <c r="X93" s="45"/>
      <c r="Y93" s="46"/>
      <c r="Z93" s="45"/>
      <c r="AA93" s="45"/>
      <c r="AB93" s="45"/>
      <c r="AC93" s="45"/>
      <c r="AD93" s="46"/>
      <c r="AE93" s="45"/>
      <c r="AF93" s="45"/>
      <c r="AG93" s="45"/>
      <c r="AH93" s="45"/>
      <c r="AI93" s="46"/>
      <c r="AJ93" s="51"/>
      <c r="AK93" s="46"/>
      <c r="AL93" s="44"/>
      <c r="AM93" s="44"/>
    </row>
    <row r="94" spans="1:39">
      <c r="A94" s="22">
        <f t="shared" si="2"/>
        <v>34</v>
      </c>
      <c r="B94" s="37">
        <v>42</v>
      </c>
      <c r="C94" s="25"/>
      <c r="D94" s="25" t="s">
        <v>154</v>
      </c>
      <c r="E94" s="25"/>
      <c r="F94" s="25"/>
      <c r="G94" s="25"/>
      <c r="H94" s="25"/>
      <c r="I94" s="26" t="s">
        <v>122</v>
      </c>
      <c r="J94" s="38">
        <v>1</v>
      </c>
      <c r="K94" s="31">
        <v>1.4</v>
      </c>
      <c r="L94" s="31">
        <v>1.1000000000000001</v>
      </c>
      <c r="M94" s="59">
        <v>0</v>
      </c>
      <c r="N94" s="59">
        <v>0</v>
      </c>
      <c r="O94" s="56">
        <v>0</v>
      </c>
      <c r="P94" s="56">
        <v>0</v>
      </c>
      <c r="Q94" s="56" t="s">
        <v>68</v>
      </c>
      <c r="R94" s="56" t="s">
        <v>68</v>
      </c>
      <c r="S94" s="28">
        <v>23.85</v>
      </c>
      <c r="T94" s="29">
        <f>(J94+K94+L94)+IF((VLOOKUP(Q94,MogulsDD!$A$1:$C$1000,3,FALSE)*(M94+O94)/2)&gt;3.75,3.75,VLOOKUP(Q94,MogulsDD!$A$1:$C$1000,3,FALSE)*(M94+O94)/2)+IF((VLOOKUP(R94,MogulsDD!$A$1:$C$1000,3,FALSE)*(N94+P94)/2)&gt;3.75,3.75,VLOOKUP(R94,MogulsDD!$A$1:$C$1000,3,FALSE)*(N94+P94)/2)+IF((18-12*S94/$J$5)&gt;7.5,7.5,IF((18-12*S94/$J$5)&lt;0,0,(18-12*S94/$J$5)))</f>
        <v>3.5</v>
      </c>
      <c r="U94" s="45"/>
      <c r="V94" s="45"/>
      <c r="W94" s="45"/>
      <c r="X94" s="45"/>
      <c r="Y94" s="46"/>
      <c r="Z94" s="45"/>
      <c r="AA94" s="45"/>
      <c r="AB94" s="45"/>
      <c r="AC94" s="45"/>
      <c r="AD94" s="46"/>
      <c r="AE94" s="45"/>
      <c r="AF94" s="45"/>
      <c r="AG94" s="45"/>
      <c r="AH94" s="45"/>
      <c r="AI94" s="46"/>
      <c r="AJ94" s="51"/>
      <c r="AK94" s="46"/>
      <c r="AL94" s="44"/>
      <c r="AM94" s="44"/>
    </row>
    <row r="95" spans="1:39">
      <c r="A95" s="22">
        <f t="shared" si="2"/>
        <v>35</v>
      </c>
      <c r="B95" s="37">
        <v>33</v>
      </c>
      <c r="C95" s="25"/>
      <c r="D95" s="25" t="s">
        <v>145</v>
      </c>
      <c r="E95" s="25"/>
      <c r="F95" s="25"/>
      <c r="G95" s="25"/>
      <c r="H95" s="25"/>
      <c r="I95" s="26" t="s">
        <v>107</v>
      </c>
      <c r="J95" s="38">
        <v>0.5</v>
      </c>
      <c r="K95" s="31">
        <v>1.1000000000000001</v>
      </c>
      <c r="L95" s="31">
        <v>0.6</v>
      </c>
      <c r="M95" s="59">
        <v>0.2</v>
      </c>
      <c r="N95" s="59">
        <v>0.2</v>
      </c>
      <c r="O95" s="56">
        <v>0.2</v>
      </c>
      <c r="P95" s="56">
        <v>0.2</v>
      </c>
      <c r="Q95" s="56" t="s">
        <v>58</v>
      </c>
      <c r="R95" s="56" t="s">
        <v>58</v>
      </c>
      <c r="S95" s="28">
        <v>20.66</v>
      </c>
      <c r="T95" s="29">
        <f>(J95+K95+L95)+IF((VLOOKUP(Q95,MogulsDD!$A$1:$C$1000,3,FALSE)*(M95+O95)/2)&gt;3.75,3.75,VLOOKUP(Q95,MogulsDD!$A$1:$C$1000,3,FALSE)*(M95+O95)/2)+IF((VLOOKUP(R95,MogulsDD!$A$1:$C$1000,3,FALSE)*(N95+P95)/2)&gt;3.75,3.75,VLOOKUP(R95,MogulsDD!$A$1:$C$1000,3,FALSE)*(N95+P95)/2)+IF((18-12*S95/$J$5)&gt;7.5,7.5,IF((18-12*S95/$J$5)&lt;0,0,(18-12*S95/$J$5)))</f>
        <v>3.3020689655172415</v>
      </c>
      <c r="U95" s="45"/>
      <c r="V95" s="45"/>
      <c r="W95" s="45"/>
      <c r="X95" s="45"/>
      <c r="Y95" s="46"/>
      <c r="Z95" s="45"/>
      <c r="AA95" s="45"/>
      <c r="AB95" s="45"/>
      <c r="AC95" s="45"/>
      <c r="AD95" s="46"/>
      <c r="AE95" s="45"/>
      <c r="AF95" s="45"/>
      <c r="AG95" s="45"/>
      <c r="AH95" s="45"/>
      <c r="AI95" s="46"/>
      <c r="AJ95" s="51"/>
      <c r="AK95" s="46"/>
      <c r="AL95" s="44"/>
      <c r="AM95" s="44"/>
    </row>
    <row r="96" spans="1:39">
      <c r="A96" s="22">
        <f t="shared" si="2"/>
        <v>36</v>
      </c>
      <c r="B96" s="37">
        <v>23</v>
      </c>
      <c r="C96" s="25"/>
      <c r="D96" s="25" t="s">
        <v>135</v>
      </c>
      <c r="E96" s="25"/>
      <c r="F96" s="25"/>
      <c r="G96" s="25"/>
      <c r="H96" s="25"/>
      <c r="I96" s="26" t="s">
        <v>107</v>
      </c>
      <c r="J96" s="38">
        <v>0.8</v>
      </c>
      <c r="K96" s="31">
        <v>1</v>
      </c>
      <c r="L96" s="31">
        <v>1.1000000000000001</v>
      </c>
      <c r="M96" s="59">
        <v>0.3</v>
      </c>
      <c r="N96" s="59">
        <v>0.3</v>
      </c>
      <c r="O96" s="56">
        <v>0.3</v>
      </c>
      <c r="P96" s="56">
        <v>0.3</v>
      </c>
      <c r="Q96" s="56" t="s">
        <v>58</v>
      </c>
      <c r="R96" s="56" t="s">
        <v>58</v>
      </c>
      <c r="S96" s="28">
        <v>22.89</v>
      </c>
      <c r="T96" s="29">
        <f>(J96+K96+L96)+IF((VLOOKUP(Q96,MogulsDD!$A$1:$C$1000,3,FALSE)*(M96+O96)/2)&gt;3.75,3.75,VLOOKUP(Q96,MogulsDD!$A$1:$C$1000,3,FALSE)*(M96+O96)/2)+IF((VLOOKUP(R96,MogulsDD!$A$1:$C$1000,3,FALSE)*(N96+P96)/2)&gt;3.75,3.75,VLOOKUP(R96,MogulsDD!$A$1:$C$1000,3,FALSE)*(N96+P96)/2)+IF((18-12*S96/$J$5)&gt;7.5,7.5,IF((18-12*S96/$J$5)&lt;0,0,(18-12*S96/$J$5)))</f>
        <v>3.2</v>
      </c>
      <c r="U96" s="45"/>
      <c r="V96" s="45"/>
      <c r="W96" s="45"/>
      <c r="X96" s="45"/>
      <c r="Y96" s="46"/>
      <c r="Z96" s="45"/>
      <c r="AA96" s="45"/>
      <c r="AB96" s="45"/>
      <c r="AC96" s="45"/>
      <c r="AD96" s="46"/>
      <c r="AE96" s="45"/>
      <c r="AF96" s="45"/>
      <c r="AG96" s="45"/>
      <c r="AH96" s="45"/>
      <c r="AI96" s="46"/>
      <c r="AJ96" s="51"/>
      <c r="AK96" s="46"/>
      <c r="AL96" s="44"/>
      <c r="AM96" s="44"/>
    </row>
    <row r="97" spans="1:39">
      <c r="A97" s="22">
        <f t="shared" si="2"/>
        <v>37</v>
      </c>
      <c r="B97" s="37">
        <v>43</v>
      </c>
      <c r="C97" s="25"/>
      <c r="D97" s="25" t="s">
        <v>155</v>
      </c>
      <c r="E97" s="25"/>
      <c r="F97" s="25"/>
      <c r="G97" s="25"/>
      <c r="H97" s="25"/>
      <c r="I97" s="26" t="s">
        <v>122</v>
      </c>
      <c r="J97" s="38">
        <v>0.9</v>
      </c>
      <c r="K97" s="31">
        <v>1</v>
      </c>
      <c r="L97" s="31">
        <v>0.9</v>
      </c>
      <c r="M97" s="59">
        <v>0.3</v>
      </c>
      <c r="N97" s="59">
        <v>0.3</v>
      </c>
      <c r="O97" s="56">
        <v>0.3</v>
      </c>
      <c r="P97" s="56">
        <v>0.3</v>
      </c>
      <c r="Q97" s="56" t="s">
        <v>58</v>
      </c>
      <c r="R97" s="56" t="s">
        <v>58</v>
      </c>
      <c r="S97" s="28">
        <v>21.97</v>
      </c>
      <c r="T97" s="29">
        <f>(J97+K97+L97)+IF((VLOOKUP(Q97,MogulsDD!$A$1:$C$1000,3,FALSE)*(M97+O97)/2)&gt;3.75,3.75,VLOOKUP(Q97,MogulsDD!$A$1:$C$1000,3,FALSE)*(M97+O97)/2)+IF((VLOOKUP(R97,MogulsDD!$A$1:$C$1000,3,FALSE)*(N97+P97)/2)&gt;3.75,3.75,VLOOKUP(R97,MogulsDD!$A$1:$C$1000,3,FALSE)*(N97+P97)/2)+IF((18-12*S97/$J$5)&gt;7.5,7.5,IF((18-12*S97/$J$5)&lt;0,0,(18-12*S97/$J$5)))</f>
        <v>3.0999999999999996</v>
      </c>
      <c r="U97" s="45"/>
      <c r="V97" s="45"/>
      <c r="W97" s="45"/>
      <c r="X97" s="45"/>
      <c r="Y97" s="46"/>
      <c r="Z97" s="45"/>
      <c r="AA97" s="45"/>
      <c r="AB97" s="45"/>
      <c r="AC97" s="45"/>
      <c r="AD97" s="46"/>
      <c r="AE97" s="45"/>
      <c r="AF97" s="45"/>
      <c r="AG97" s="45"/>
      <c r="AH97" s="45"/>
      <c r="AI97" s="46"/>
      <c r="AJ97" s="51"/>
      <c r="AK97" s="46"/>
      <c r="AL97" s="44"/>
      <c r="AM97" s="44"/>
    </row>
    <row r="98" spans="1:39">
      <c r="A98" s="22">
        <f t="shared" si="2"/>
        <v>38</v>
      </c>
      <c r="B98" s="37">
        <v>179</v>
      </c>
      <c r="C98" s="25"/>
      <c r="D98" s="25" t="s">
        <v>226</v>
      </c>
      <c r="E98" s="25"/>
      <c r="F98" s="25"/>
      <c r="G98" s="25"/>
      <c r="H98" s="25"/>
      <c r="I98" s="26" t="s">
        <v>187</v>
      </c>
      <c r="J98" s="38">
        <v>1.2</v>
      </c>
      <c r="K98" s="31">
        <v>0.5</v>
      </c>
      <c r="L98" s="31">
        <v>1</v>
      </c>
      <c r="M98" s="59">
        <v>0.2</v>
      </c>
      <c r="N98" s="59">
        <v>0.2</v>
      </c>
      <c r="O98" s="56">
        <v>0.2</v>
      </c>
      <c r="P98" s="56">
        <v>0.2</v>
      </c>
      <c r="Q98" s="56" t="s">
        <v>58</v>
      </c>
      <c r="R98" s="56" t="s">
        <v>58</v>
      </c>
      <c r="S98" s="28">
        <v>45.21</v>
      </c>
      <c r="T98" s="29">
        <f>(J98+K98+L98)+IF((VLOOKUP(Q98,MogulsDD!$A$1:$C$1000,3,FALSE)*(M98+O98)/2)&gt;3.75,3.75,VLOOKUP(Q98,MogulsDD!$A$1:$C$1000,3,FALSE)*(M98+O98)/2)+IF((VLOOKUP(R98,MogulsDD!$A$1:$C$1000,3,FALSE)*(N98+P98)/2)&gt;3.75,3.75,VLOOKUP(R98,MogulsDD!$A$1:$C$1000,3,FALSE)*(N98+P98)/2)+IF((18-12*S98/$J$5)&gt;7.5,7.5,IF((18-12*S98/$J$5)&lt;0,0,(18-12*S98/$J$5)))</f>
        <v>2.9000000000000004</v>
      </c>
      <c r="U98" s="45"/>
      <c r="V98" s="45"/>
      <c r="W98" s="45"/>
      <c r="X98" s="45"/>
      <c r="Y98" s="46"/>
      <c r="Z98" s="45"/>
      <c r="AA98" s="45"/>
      <c r="AB98" s="45"/>
      <c r="AC98" s="45"/>
      <c r="AD98" s="46"/>
      <c r="AE98" s="45"/>
      <c r="AF98" s="45"/>
      <c r="AG98" s="45"/>
      <c r="AH98" s="45"/>
      <c r="AI98" s="46"/>
      <c r="AJ98" s="51"/>
      <c r="AK98" s="46"/>
      <c r="AL98" s="44"/>
      <c r="AM98" s="44"/>
    </row>
    <row r="99" spans="1:39">
      <c r="A99" s="22">
        <f t="shared" si="2"/>
        <v>39</v>
      </c>
      <c r="B99" s="37">
        <v>48</v>
      </c>
      <c r="C99" s="25"/>
      <c r="D99" s="25" t="s">
        <v>160</v>
      </c>
      <c r="E99" s="25"/>
      <c r="F99" s="25"/>
      <c r="G99" s="25"/>
      <c r="H99" s="25"/>
      <c r="I99" s="26" t="s">
        <v>107</v>
      </c>
      <c r="J99" s="38">
        <v>0.6</v>
      </c>
      <c r="K99" s="31">
        <v>0.8</v>
      </c>
      <c r="L99" s="31">
        <v>1.1000000000000001</v>
      </c>
      <c r="M99" s="59">
        <v>0</v>
      </c>
      <c r="N99" s="59">
        <v>0</v>
      </c>
      <c r="O99" s="56">
        <v>0</v>
      </c>
      <c r="P99" s="56">
        <v>0</v>
      </c>
      <c r="Q99" s="56" t="s">
        <v>68</v>
      </c>
      <c r="R99" s="56" t="s">
        <v>68</v>
      </c>
      <c r="S99" s="28">
        <v>24.17</v>
      </c>
      <c r="T99" s="29">
        <f>(J99+K99+L99)+IF((VLOOKUP(Q99,MogulsDD!$A$1:$C$1000,3,FALSE)*(M99+O99)/2)&gt;3.75,3.75,VLOOKUP(Q99,MogulsDD!$A$1:$C$1000,3,FALSE)*(M99+O99)/2)+IF((VLOOKUP(R99,MogulsDD!$A$1:$C$1000,3,FALSE)*(N99+P99)/2)&gt;3.75,3.75,VLOOKUP(R99,MogulsDD!$A$1:$C$1000,3,FALSE)*(N99+P99)/2)+IF((18-12*S99/$J$5)&gt;7.5,7.5,IF((18-12*S99/$J$5)&lt;0,0,(18-12*S99/$J$5)))</f>
        <v>2.5</v>
      </c>
      <c r="U99" s="45"/>
      <c r="V99" s="45"/>
      <c r="W99" s="45"/>
      <c r="X99" s="45"/>
      <c r="Y99" s="46"/>
      <c r="Z99" s="45"/>
      <c r="AA99" s="45"/>
      <c r="AB99" s="45"/>
      <c r="AC99" s="45"/>
      <c r="AD99" s="46"/>
      <c r="AE99" s="45"/>
      <c r="AF99" s="45"/>
      <c r="AG99" s="45"/>
      <c r="AH99" s="45"/>
      <c r="AI99" s="46"/>
      <c r="AJ99" s="51"/>
      <c r="AK99" s="46"/>
      <c r="AL99" s="44"/>
      <c r="AM99" s="44"/>
    </row>
    <row r="100" spans="1:39">
      <c r="A100" s="22">
        <f t="shared" si="2"/>
        <v>40</v>
      </c>
      <c r="B100" s="37">
        <v>25</v>
      </c>
      <c r="C100" s="25"/>
      <c r="D100" s="25" t="s">
        <v>137</v>
      </c>
      <c r="E100" s="25"/>
      <c r="F100" s="25"/>
      <c r="G100" s="25"/>
      <c r="H100" s="25"/>
      <c r="I100" s="26" t="s">
        <v>107</v>
      </c>
      <c r="J100" s="38">
        <v>0.5</v>
      </c>
      <c r="K100" s="31">
        <v>0.8</v>
      </c>
      <c r="L100" s="31">
        <v>0.5</v>
      </c>
      <c r="M100" s="59">
        <v>0</v>
      </c>
      <c r="N100" s="59">
        <v>0</v>
      </c>
      <c r="O100" s="56">
        <v>0</v>
      </c>
      <c r="P100" s="56">
        <v>0</v>
      </c>
      <c r="Q100" s="56" t="s">
        <v>68</v>
      </c>
      <c r="R100" s="56" t="s">
        <v>68</v>
      </c>
      <c r="S100" s="28">
        <v>24.38</v>
      </c>
      <c r="T100" s="29">
        <f>(J100+K100+L100)+IF((VLOOKUP(Q100,MogulsDD!$A$1:$C$1000,3,FALSE)*(M100+O100)/2)&gt;3.75,3.75,VLOOKUP(Q100,MogulsDD!$A$1:$C$1000,3,FALSE)*(M100+O100)/2)+IF((VLOOKUP(R100,MogulsDD!$A$1:$C$1000,3,FALSE)*(N100+P100)/2)&gt;3.75,3.75,VLOOKUP(R100,MogulsDD!$A$1:$C$1000,3,FALSE)*(N100+P100)/2)+IF((18-12*S100/$J$5)&gt;7.5,7.5,IF((18-12*S100/$J$5)&lt;0,0,(18-12*S100/$J$5)))</f>
        <v>1.8</v>
      </c>
      <c r="U100" s="45"/>
      <c r="V100" s="45"/>
      <c r="W100" s="45"/>
      <c r="X100" s="45"/>
      <c r="Y100" s="46"/>
      <c r="Z100" s="45"/>
      <c r="AA100" s="45"/>
      <c r="AB100" s="45"/>
      <c r="AC100" s="45"/>
      <c r="AD100" s="46"/>
      <c r="AE100" s="45"/>
      <c r="AF100" s="45"/>
      <c r="AG100" s="45"/>
      <c r="AH100" s="45"/>
      <c r="AI100" s="46"/>
      <c r="AJ100" s="51"/>
      <c r="AK100" s="46"/>
      <c r="AL100" s="44"/>
      <c r="AM100" s="44"/>
    </row>
    <row r="101" spans="1:39">
      <c r="A101" s="22">
        <f t="shared" si="2"/>
        <v>41</v>
      </c>
      <c r="B101" s="37">
        <v>51</v>
      </c>
      <c r="C101" s="25"/>
      <c r="D101" s="25" t="s">
        <v>163</v>
      </c>
      <c r="E101" s="25"/>
      <c r="F101" s="25"/>
      <c r="G101" s="25"/>
      <c r="H101" s="25"/>
      <c r="I101" s="26" t="s">
        <v>114</v>
      </c>
      <c r="J101" s="38">
        <v>0.5</v>
      </c>
      <c r="K101" s="31">
        <v>0.2</v>
      </c>
      <c r="L101" s="31">
        <v>0.2</v>
      </c>
      <c r="M101" s="59">
        <v>0.3</v>
      </c>
      <c r="N101" s="59">
        <v>0.3</v>
      </c>
      <c r="O101" s="56">
        <v>0.3</v>
      </c>
      <c r="P101" s="56">
        <v>0.3</v>
      </c>
      <c r="Q101" s="56" t="s">
        <v>57</v>
      </c>
      <c r="R101" s="56" t="s">
        <v>57</v>
      </c>
      <c r="S101" s="28">
        <v>21.23</v>
      </c>
      <c r="T101" s="29">
        <f>(J101+K101+L101)+IF((VLOOKUP(Q101,MogulsDD!$A$1:$C$1000,3,FALSE)*(M101+O101)/2)&gt;3.75,3.75,VLOOKUP(Q101,MogulsDD!$A$1:$C$1000,3,FALSE)*(M101+O101)/2)+IF((VLOOKUP(R101,MogulsDD!$A$1:$C$1000,3,FALSE)*(N101+P101)/2)&gt;3.75,3.75,VLOOKUP(R101,MogulsDD!$A$1:$C$1000,3,FALSE)*(N101+P101)/2)+IF((18-12*S101/$J$5)&gt;7.5,7.5,IF((18-12*S101/$J$5)&lt;0,0,(18-12*S101/$J$5)))</f>
        <v>1.6963448275862074</v>
      </c>
      <c r="U101" s="45"/>
      <c r="V101" s="45"/>
      <c r="W101" s="45"/>
      <c r="X101" s="45"/>
      <c r="Y101" s="46"/>
      <c r="Z101" s="45"/>
      <c r="AA101" s="45"/>
      <c r="AB101" s="45"/>
      <c r="AC101" s="45"/>
      <c r="AD101" s="46"/>
      <c r="AE101" s="45"/>
      <c r="AF101" s="45"/>
      <c r="AG101" s="45"/>
      <c r="AH101" s="45"/>
      <c r="AI101" s="46"/>
      <c r="AJ101" s="51"/>
      <c r="AK101" s="46"/>
      <c r="AL101" s="44"/>
      <c r="AM101" s="44"/>
    </row>
    <row r="102" spans="1:39">
      <c r="A102" s="22">
        <f t="shared" si="2"/>
        <v>42</v>
      </c>
      <c r="B102" s="37">
        <v>24</v>
      </c>
      <c r="C102" s="25"/>
      <c r="D102" s="25" t="s">
        <v>136</v>
      </c>
      <c r="E102" s="25"/>
      <c r="F102" s="25"/>
      <c r="G102" s="25"/>
      <c r="H102" s="25"/>
      <c r="I102" s="26" t="s">
        <v>107</v>
      </c>
      <c r="J102" s="38">
        <v>0.6</v>
      </c>
      <c r="K102" s="31">
        <v>0.5</v>
      </c>
      <c r="L102" s="31">
        <v>0.4</v>
      </c>
      <c r="M102" s="59">
        <v>0</v>
      </c>
      <c r="N102" s="59">
        <v>0</v>
      </c>
      <c r="O102" s="56">
        <v>0</v>
      </c>
      <c r="P102" s="56">
        <v>0</v>
      </c>
      <c r="Q102" s="56" t="s">
        <v>68</v>
      </c>
      <c r="R102" s="56" t="s">
        <v>68</v>
      </c>
      <c r="S102" s="28">
        <v>24.27</v>
      </c>
      <c r="T102" s="29">
        <f>(J102+K102+L102)+IF((VLOOKUP(Q102,MogulsDD!$A$1:$C$1000,3,FALSE)*(M102+O102)/2)&gt;3.75,3.75,VLOOKUP(Q102,MogulsDD!$A$1:$C$1000,3,FALSE)*(M102+O102)/2)+IF((VLOOKUP(R102,MogulsDD!$A$1:$C$1000,3,FALSE)*(N102+P102)/2)&gt;3.75,3.75,VLOOKUP(R102,MogulsDD!$A$1:$C$1000,3,FALSE)*(N102+P102)/2)+IF((18-12*S102/$J$5)&gt;7.5,7.5,IF((18-12*S102/$J$5)&lt;0,0,(18-12*S102/$J$5)))</f>
        <v>1.5</v>
      </c>
      <c r="U102" s="45"/>
      <c r="V102" s="45"/>
      <c r="W102" s="45"/>
      <c r="X102" s="45"/>
      <c r="Y102" s="46"/>
      <c r="Z102" s="45"/>
      <c r="AA102" s="45"/>
      <c r="AB102" s="45"/>
      <c r="AC102" s="45"/>
      <c r="AD102" s="46"/>
      <c r="AE102" s="45"/>
      <c r="AF102" s="45"/>
      <c r="AG102" s="45"/>
      <c r="AH102" s="45"/>
      <c r="AI102" s="46"/>
      <c r="AJ102" s="51"/>
      <c r="AK102" s="46"/>
      <c r="AL102" s="44"/>
      <c r="AM102" s="44"/>
    </row>
    <row r="103" spans="1:39">
      <c r="A103" s="22">
        <f t="shared" si="2"/>
        <v>43</v>
      </c>
      <c r="B103" s="37">
        <v>27</v>
      </c>
      <c r="C103" s="25"/>
      <c r="D103" s="25" t="s">
        <v>139</v>
      </c>
      <c r="E103" s="25"/>
      <c r="F103" s="25"/>
      <c r="G103" s="25"/>
      <c r="H103" s="25"/>
      <c r="I103" s="26" t="s">
        <v>107</v>
      </c>
      <c r="J103" s="38">
        <v>0.3</v>
      </c>
      <c r="K103" s="31">
        <v>0.5</v>
      </c>
      <c r="L103" s="31">
        <v>0.5</v>
      </c>
      <c r="M103" s="59">
        <v>0.1</v>
      </c>
      <c r="N103" s="59">
        <v>0.1</v>
      </c>
      <c r="O103" s="56">
        <v>0.1</v>
      </c>
      <c r="P103" s="56">
        <v>0.1</v>
      </c>
      <c r="Q103" s="56" t="s">
        <v>58</v>
      </c>
      <c r="R103" s="56" t="s">
        <v>58</v>
      </c>
      <c r="S103" s="28">
        <v>22.49</v>
      </c>
      <c r="T103" s="29">
        <f>(J103+K103+L103)+IF((VLOOKUP(Q103,MogulsDD!$A$1:$C$1000,3,FALSE)*(M103+O103)/2)&gt;3.75,3.75,VLOOKUP(Q103,MogulsDD!$A$1:$C$1000,3,FALSE)*(M103+O103)/2)+IF((VLOOKUP(R103,MogulsDD!$A$1:$C$1000,3,FALSE)*(N103+P103)/2)&gt;3.75,3.75,VLOOKUP(R103,MogulsDD!$A$1:$C$1000,3,FALSE)*(N103+P103)/2)+IF((18-12*S103/$J$5)&gt;7.5,7.5,IF((18-12*S103/$J$5)&lt;0,0,(18-12*S103/$J$5)))</f>
        <v>1.4000000000000001</v>
      </c>
      <c r="U103" s="45"/>
      <c r="V103" s="45"/>
      <c r="W103" s="45"/>
      <c r="X103" s="45"/>
      <c r="Y103" s="46"/>
      <c r="Z103" s="45"/>
      <c r="AA103" s="45"/>
      <c r="AB103" s="45"/>
      <c r="AC103" s="45"/>
      <c r="AD103" s="46"/>
      <c r="AE103" s="45"/>
      <c r="AF103" s="45"/>
      <c r="AG103" s="45"/>
      <c r="AH103" s="45"/>
      <c r="AI103" s="46"/>
      <c r="AJ103" s="51"/>
      <c r="AK103" s="46"/>
      <c r="AL103" s="44"/>
      <c r="AM103" s="44"/>
    </row>
    <row r="104" spans="1:39">
      <c r="A104" s="22">
        <f t="shared" si="2"/>
        <v>44</v>
      </c>
      <c r="B104" s="37">
        <v>17</v>
      </c>
      <c r="C104" s="25"/>
      <c r="D104" s="25" t="s">
        <v>128</v>
      </c>
      <c r="E104" s="25"/>
      <c r="F104" s="25"/>
      <c r="G104" s="25"/>
      <c r="H104" s="25"/>
      <c r="I104" s="26" t="s">
        <v>104</v>
      </c>
      <c r="J104" s="38">
        <v>0.1</v>
      </c>
      <c r="K104" s="31">
        <v>0.1</v>
      </c>
      <c r="L104" s="31">
        <v>0.1</v>
      </c>
      <c r="M104" s="59">
        <v>0.2</v>
      </c>
      <c r="N104" s="59">
        <v>0.2</v>
      </c>
      <c r="O104" s="56">
        <v>0.1</v>
      </c>
      <c r="P104" s="56">
        <v>0.1</v>
      </c>
      <c r="Q104" s="56" t="s">
        <v>58</v>
      </c>
      <c r="R104" s="56" t="s">
        <v>58</v>
      </c>
      <c r="S104" s="28">
        <v>20.81</v>
      </c>
      <c r="T104" s="29">
        <f>(J104+K104+L104)+IF((VLOOKUP(Q104,MogulsDD!$A$1:$C$1000,3,FALSE)*(M104+O104)/2)&gt;3.75,3.75,VLOOKUP(Q104,MogulsDD!$A$1:$C$1000,3,FALSE)*(M104+O104)/2)+IF((VLOOKUP(R104,MogulsDD!$A$1:$C$1000,3,FALSE)*(N104+P104)/2)&gt;3.75,3.75,VLOOKUP(R104,MogulsDD!$A$1:$C$1000,3,FALSE)*(N104+P104)/2)+IF((18-12*S104/$J$5)&gt;7.5,7.5,IF((18-12*S104/$J$5)&lt;0,0,(18-12*S104/$J$5)))</f>
        <v>1.2279310344827623</v>
      </c>
      <c r="U104" s="45"/>
      <c r="V104" s="45"/>
      <c r="W104" s="45"/>
      <c r="X104" s="45"/>
      <c r="Y104" s="46"/>
      <c r="Z104" s="45"/>
      <c r="AA104" s="45"/>
      <c r="AB104" s="45"/>
      <c r="AC104" s="45"/>
      <c r="AD104" s="46"/>
      <c r="AE104" s="45"/>
      <c r="AF104" s="45"/>
      <c r="AG104" s="45"/>
      <c r="AH104" s="45"/>
      <c r="AI104" s="46"/>
      <c r="AJ104" s="51"/>
      <c r="AK104" s="46"/>
      <c r="AL104" s="44"/>
      <c r="AM104" s="44"/>
    </row>
    <row r="105" spans="1:39">
      <c r="A105" s="22">
        <f t="shared" si="2"/>
        <v>45</v>
      </c>
      <c r="B105" s="37">
        <v>39</v>
      </c>
      <c r="C105" s="25"/>
      <c r="D105" s="25" t="s">
        <v>151</v>
      </c>
      <c r="E105" s="25"/>
      <c r="F105" s="25"/>
      <c r="G105" s="25"/>
      <c r="H105" s="25"/>
      <c r="I105" s="26" t="s">
        <v>114</v>
      </c>
      <c r="J105" s="38">
        <v>0.1</v>
      </c>
      <c r="K105" s="31">
        <v>0.1</v>
      </c>
      <c r="L105" s="31">
        <v>0.1</v>
      </c>
      <c r="M105" s="59">
        <v>0.6</v>
      </c>
      <c r="N105" s="59">
        <v>0.6</v>
      </c>
      <c r="O105" s="56">
        <v>0.7</v>
      </c>
      <c r="P105" s="56">
        <v>0.7</v>
      </c>
      <c r="Q105" s="56" t="s">
        <v>57</v>
      </c>
      <c r="R105" s="56" t="s">
        <v>57</v>
      </c>
      <c r="S105" s="28">
        <v>45.13</v>
      </c>
      <c r="T105" s="29">
        <f>(J105+K105+L105)+IF((VLOOKUP(Q105,MogulsDD!$A$1:$C$1000,3,FALSE)*(M105+O105)/2)&gt;3.75,3.75,VLOOKUP(Q105,MogulsDD!$A$1:$C$1000,3,FALSE)*(M105+O105)/2)+IF((VLOOKUP(R105,MogulsDD!$A$1:$C$1000,3,FALSE)*(N105+P105)/2)&gt;3.75,3.75,VLOOKUP(R105,MogulsDD!$A$1:$C$1000,3,FALSE)*(N105+P105)/2)+IF((18-12*S105/$J$5)&gt;7.5,7.5,IF((18-12*S105/$J$5)&lt;0,0,(18-12*S105/$J$5)))</f>
        <v>1.093</v>
      </c>
      <c r="U105" s="45"/>
      <c r="V105" s="45"/>
      <c r="W105" s="45"/>
      <c r="X105" s="45"/>
      <c r="Y105" s="46"/>
      <c r="Z105" s="45"/>
      <c r="AA105" s="45"/>
      <c r="AB105" s="45"/>
      <c r="AC105" s="45"/>
      <c r="AD105" s="46"/>
      <c r="AE105" s="45"/>
      <c r="AF105" s="45"/>
      <c r="AG105" s="45"/>
      <c r="AH105" s="45"/>
      <c r="AI105" s="46"/>
      <c r="AJ105" s="51"/>
      <c r="AK105" s="46"/>
      <c r="AL105" s="44"/>
      <c r="AM105" s="44"/>
    </row>
    <row r="106" spans="1:39">
      <c r="A106" s="22">
        <f t="shared" si="2"/>
        <v>46</v>
      </c>
      <c r="B106" s="37">
        <v>22</v>
      </c>
      <c r="C106" s="25"/>
      <c r="D106" s="25" t="s">
        <v>134</v>
      </c>
      <c r="E106" s="25"/>
      <c r="F106" s="25"/>
      <c r="G106" s="25"/>
      <c r="H106" s="25"/>
      <c r="I106" s="26" t="s">
        <v>107</v>
      </c>
      <c r="J106" s="38">
        <v>0.3</v>
      </c>
      <c r="K106" s="31">
        <v>0.3</v>
      </c>
      <c r="L106" s="31">
        <v>0.2</v>
      </c>
      <c r="M106" s="59">
        <v>0.2</v>
      </c>
      <c r="N106" s="59">
        <v>0.2</v>
      </c>
      <c r="O106" s="56">
        <v>0.1</v>
      </c>
      <c r="P106" s="56">
        <v>0.1</v>
      </c>
      <c r="Q106" s="56" t="s">
        <v>58</v>
      </c>
      <c r="R106" s="56" t="s">
        <v>58</v>
      </c>
      <c r="S106" s="28">
        <v>25.96</v>
      </c>
      <c r="T106" s="29">
        <f>(J106+K106+L106)+IF((VLOOKUP(Q106,MogulsDD!$A$1:$C$1000,3,FALSE)*(M106+O106)/2)&gt;3.75,3.75,VLOOKUP(Q106,MogulsDD!$A$1:$C$1000,3,FALSE)*(M106+O106)/2)+IF((VLOOKUP(R106,MogulsDD!$A$1:$C$1000,3,FALSE)*(N106+P106)/2)&gt;3.75,3.75,VLOOKUP(R106,MogulsDD!$A$1:$C$1000,3,FALSE)*(N106+P106)/2)+IF((18-12*S106/$J$5)&gt;7.5,7.5,IF((18-12*S106/$J$5)&lt;0,0,(18-12*S106/$J$5)))</f>
        <v>0.95</v>
      </c>
      <c r="U106" s="45"/>
      <c r="V106" s="45"/>
      <c r="W106" s="45"/>
      <c r="X106" s="45"/>
      <c r="Y106" s="46"/>
      <c r="Z106" s="45"/>
      <c r="AA106" s="45"/>
      <c r="AB106" s="45"/>
      <c r="AC106" s="45"/>
      <c r="AD106" s="46"/>
      <c r="AE106" s="45"/>
      <c r="AF106" s="45"/>
      <c r="AG106" s="45"/>
      <c r="AH106" s="45"/>
      <c r="AI106" s="46"/>
      <c r="AJ106" s="51"/>
      <c r="AK106" s="46"/>
      <c r="AL106" s="44"/>
      <c r="AM106" s="44"/>
    </row>
    <row r="107" spans="1:39">
      <c r="A107" s="22">
        <f t="shared" si="2"/>
        <v>47</v>
      </c>
      <c r="B107" s="37">
        <v>29</v>
      </c>
      <c r="C107" s="25"/>
      <c r="D107" s="25" t="s">
        <v>141</v>
      </c>
      <c r="E107" s="25"/>
      <c r="F107" s="25"/>
      <c r="G107" s="25"/>
      <c r="H107" s="25"/>
      <c r="I107" s="26" t="s">
        <v>107</v>
      </c>
      <c r="J107" s="116">
        <v>0.2</v>
      </c>
      <c r="K107" s="118">
        <v>0.2</v>
      </c>
      <c r="L107" s="118">
        <v>0.2</v>
      </c>
      <c r="M107" s="119">
        <v>0.2</v>
      </c>
      <c r="N107" s="119">
        <v>0.2</v>
      </c>
      <c r="O107" s="63">
        <v>0.2</v>
      </c>
      <c r="P107" s="63">
        <v>0.2</v>
      </c>
      <c r="Q107" s="56" t="s">
        <v>58</v>
      </c>
      <c r="R107" s="56" t="s">
        <v>58</v>
      </c>
      <c r="S107" s="28">
        <v>24.88</v>
      </c>
      <c r="T107" s="29">
        <f>(J107+K107+L107)+IF((VLOOKUP(Q107,MogulsDD!$A$1:$C$1000,3,FALSE)*(M107+O107)/2)&gt;3.75,3.75,VLOOKUP(Q107,MogulsDD!$A$1:$C$1000,3,FALSE)*(M107+O107)/2)+IF((VLOOKUP(R107,MogulsDD!$A$1:$C$1000,3,FALSE)*(N107+P107)/2)&gt;3.75,3.75,VLOOKUP(R107,MogulsDD!$A$1:$C$1000,3,FALSE)*(N107+P107)/2)+IF((18-12*S107/$J$5)&gt;7.5,7.5,IF((18-12*S107/$J$5)&lt;0,0,(18-12*S107/$J$5)))</f>
        <v>0.8</v>
      </c>
      <c r="U107" s="45"/>
      <c r="V107" s="45"/>
      <c r="W107" s="45"/>
      <c r="X107" s="45"/>
      <c r="Y107" s="46"/>
      <c r="Z107" s="45"/>
      <c r="AA107" s="45"/>
      <c r="AB107" s="45"/>
      <c r="AC107" s="45"/>
      <c r="AD107" s="46"/>
      <c r="AE107" s="45"/>
      <c r="AF107" s="45"/>
      <c r="AG107" s="45"/>
      <c r="AH107" s="45"/>
      <c r="AI107" s="46"/>
      <c r="AJ107" s="51"/>
      <c r="AK107" s="46"/>
      <c r="AL107" s="44"/>
      <c r="AM107" s="44"/>
    </row>
    <row r="108" spans="1:39">
      <c r="A108" s="22">
        <f t="shared" si="2"/>
        <v>48</v>
      </c>
      <c r="B108" s="37">
        <v>18</v>
      </c>
      <c r="C108" s="25"/>
      <c r="D108" s="25" t="s">
        <v>129</v>
      </c>
      <c r="E108" s="25"/>
      <c r="F108" s="25"/>
      <c r="G108" s="25"/>
      <c r="H108" s="25"/>
      <c r="I108" s="26" t="s">
        <v>104</v>
      </c>
      <c r="J108" s="38">
        <v>0.2</v>
      </c>
      <c r="K108" s="31">
        <v>0.1</v>
      </c>
      <c r="L108" s="31">
        <v>0.2</v>
      </c>
      <c r="M108" s="59">
        <v>0</v>
      </c>
      <c r="N108" s="59">
        <v>0</v>
      </c>
      <c r="O108" s="56">
        <v>0</v>
      </c>
      <c r="P108" s="56">
        <v>0</v>
      </c>
      <c r="Q108" s="56" t="s">
        <v>68</v>
      </c>
      <c r="R108" s="56" t="s">
        <v>68</v>
      </c>
      <c r="S108" s="28">
        <v>35.19</v>
      </c>
      <c r="T108" s="29">
        <f>(J108+K108+L108)+IF((VLOOKUP(Q108,MogulsDD!$A$1:$C$1000,3,FALSE)*(M108+O108)/2)&gt;3.75,3.75,VLOOKUP(Q108,MogulsDD!$A$1:$C$1000,3,FALSE)*(M108+O108)/2)+IF((VLOOKUP(R108,MogulsDD!$A$1:$C$1000,3,FALSE)*(N108+P108)/2)&gt;3.75,3.75,VLOOKUP(R108,MogulsDD!$A$1:$C$1000,3,FALSE)*(N108+P108)/2)+IF((18-12*S108/$J$5)&gt;7.5,7.5,IF((18-12*S108/$J$5)&lt;0,0,(18-12*S108/$J$5)))</f>
        <v>0.5</v>
      </c>
      <c r="U108" s="45"/>
      <c r="V108" s="45"/>
      <c r="W108" s="45"/>
      <c r="X108" s="45"/>
      <c r="Y108" s="46"/>
      <c r="Z108" s="45"/>
      <c r="AA108" s="45"/>
      <c r="AB108" s="45"/>
      <c r="AC108" s="45"/>
      <c r="AD108" s="46"/>
      <c r="AE108" s="45"/>
      <c r="AF108" s="45"/>
      <c r="AG108" s="45"/>
      <c r="AH108" s="45"/>
      <c r="AI108" s="46"/>
      <c r="AJ108" s="51"/>
      <c r="AK108" s="46"/>
      <c r="AL108" s="44"/>
      <c r="AM108" s="44"/>
    </row>
    <row r="109" spans="1:39">
      <c r="A109" s="22">
        <f t="shared" si="2"/>
        <v>48</v>
      </c>
      <c r="B109" s="37">
        <v>28</v>
      </c>
      <c r="C109" s="25"/>
      <c r="D109" s="25" t="s">
        <v>140</v>
      </c>
      <c r="E109" s="25"/>
      <c r="F109" s="25"/>
      <c r="G109" s="25"/>
      <c r="H109" s="25"/>
      <c r="I109" s="26" t="s">
        <v>107</v>
      </c>
      <c r="J109" s="38">
        <v>0.1</v>
      </c>
      <c r="K109" s="31">
        <v>0.1</v>
      </c>
      <c r="L109" s="31">
        <v>0.1</v>
      </c>
      <c r="M109" s="59">
        <v>0.2</v>
      </c>
      <c r="N109" s="59">
        <v>0.2</v>
      </c>
      <c r="O109" s="56">
        <v>0.2</v>
      </c>
      <c r="P109" s="56">
        <v>0.2</v>
      </c>
      <c r="Q109" s="56" t="s">
        <v>58</v>
      </c>
      <c r="R109" s="56" t="s">
        <v>58</v>
      </c>
      <c r="S109" s="28">
        <v>34.58</v>
      </c>
      <c r="T109" s="29">
        <f>(J109+K109+L109)+IF((VLOOKUP(Q109,MogulsDD!$A$1:$C$1000,3,FALSE)*(M109+O109)/2)&gt;3.75,3.75,VLOOKUP(Q109,MogulsDD!$A$1:$C$1000,3,FALSE)*(M109+O109)/2)+IF((VLOOKUP(R109,MogulsDD!$A$1:$C$1000,3,FALSE)*(N109+P109)/2)&gt;3.75,3.75,VLOOKUP(R109,MogulsDD!$A$1:$C$1000,3,FALSE)*(N109+P109)/2)+IF((18-12*S109/$J$5)&gt;7.5,7.5,IF((18-12*S109/$J$5)&lt;0,0,(18-12*S109/$J$5)))</f>
        <v>0.5</v>
      </c>
      <c r="U109" s="45"/>
      <c r="V109" s="45"/>
      <c r="W109" s="45"/>
      <c r="X109" s="45"/>
      <c r="Y109" s="46"/>
      <c r="Z109" s="45"/>
      <c r="AA109" s="45"/>
      <c r="AB109" s="45"/>
      <c r="AC109" s="45"/>
      <c r="AD109" s="46"/>
      <c r="AE109" s="45"/>
      <c r="AF109" s="45"/>
      <c r="AG109" s="45"/>
      <c r="AH109" s="45"/>
      <c r="AI109" s="46"/>
      <c r="AJ109" s="51"/>
      <c r="AK109" s="46"/>
      <c r="AL109" s="44"/>
      <c r="AM109" s="44"/>
    </row>
    <row r="110" spans="1:39">
      <c r="A110" s="22">
        <f t="shared" si="2"/>
        <v>50</v>
      </c>
      <c r="B110" s="37">
        <v>20</v>
      </c>
      <c r="C110" s="25"/>
      <c r="D110" s="25" t="s">
        <v>132</v>
      </c>
      <c r="E110" s="25"/>
      <c r="F110" s="25"/>
      <c r="G110" s="25"/>
      <c r="H110" s="25"/>
      <c r="I110" s="26" t="s">
        <v>107</v>
      </c>
      <c r="J110" s="38">
        <v>0.1</v>
      </c>
      <c r="K110" s="31">
        <v>0.1</v>
      </c>
      <c r="L110" s="31">
        <v>0.1</v>
      </c>
      <c r="M110" s="59">
        <v>0</v>
      </c>
      <c r="N110" s="59">
        <v>0</v>
      </c>
      <c r="O110" s="56">
        <v>0</v>
      </c>
      <c r="P110" s="56">
        <v>0</v>
      </c>
      <c r="Q110" s="56" t="s">
        <v>68</v>
      </c>
      <c r="R110" s="56" t="s">
        <v>68</v>
      </c>
      <c r="S110" s="28">
        <v>58.09</v>
      </c>
      <c r="T110" s="29">
        <f>(J110+K110+L110)+IF((VLOOKUP(Q110,MogulsDD!$A$1:$C$1000,3,FALSE)*(M110+O110)/2)&gt;3.75,3.75,VLOOKUP(Q110,MogulsDD!$A$1:$C$1000,3,FALSE)*(M110+O110)/2)+IF((VLOOKUP(R110,MogulsDD!$A$1:$C$1000,3,FALSE)*(N110+P110)/2)&gt;3.75,3.75,VLOOKUP(R110,MogulsDD!$A$1:$C$1000,3,FALSE)*(N110+P110)/2)+IF((18-12*S110/$J$5)&gt;7.5,7.5,IF((18-12*S110/$J$5)&lt;0,0,(18-12*S110/$J$5)))</f>
        <v>0.30000000000000004</v>
      </c>
      <c r="U110" s="45"/>
      <c r="V110" s="45"/>
      <c r="W110" s="45"/>
      <c r="X110" s="45"/>
      <c r="Y110" s="46"/>
      <c r="Z110" s="45"/>
      <c r="AA110" s="45"/>
      <c r="AB110" s="45"/>
      <c r="AC110" s="45"/>
      <c r="AD110" s="46"/>
      <c r="AE110" s="45"/>
      <c r="AF110" s="45"/>
      <c r="AG110" s="45"/>
      <c r="AH110" s="45"/>
      <c r="AI110" s="46"/>
      <c r="AJ110" s="51"/>
      <c r="AK110" s="46"/>
      <c r="AL110" s="44"/>
      <c r="AM110" s="44"/>
    </row>
    <row r="111" spans="1:39">
      <c r="A111" s="22">
        <f t="shared" si="2"/>
        <v>50</v>
      </c>
      <c r="B111" s="37">
        <v>30</v>
      </c>
      <c r="C111" s="25"/>
      <c r="D111" s="25" t="s">
        <v>142</v>
      </c>
      <c r="E111" s="25"/>
      <c r="F111" s="25"/>
      <c r="G111" s="25"/>
      <c r="H111" s="25"/>
      <c r="I111" s="26" t="s">
        <v>107</v>
      </c>
      <c r="J111" s="38">
        <v>0.1</v>
      </c>
      <c r="K111" s="31">
        <v>0.1</v>
      </c>
      <c r="L111" s="31">
        <v>0.1</v>
      </c>
      <c r="M111" s="59">
        <v>0</v>
      </c>
      <c r="N111" s="59">
        <v>0</v>
      </c>
      <c r="O111" s="56">
        <v>0</v>
      </c>
      <c r="P111" s="56">
        <v>0</v>
      </c>
      <c r="Q111" s="56" t="s">
        <v>68</v>
      </c>
      <c r="R111" s="56" t="s">
        <v>68</v>
      </c>
      <c r="S111" s="28">
        <v>28.48</v>
      </c>
      <c r="T111" s="29">
        <f>(J111+K111+L111)+IF((VLOOKUP(Q111,MogulsDD!$A$1:$C$1000,3,FALSE)*(M111+O111)/2)&gt;3.75,3.75,VLOOKUP(Q111,MogulsDD!$A$1:$C$1000,3,FALSE)*(M111+O111)/2)+IF((VLOOKUP(R111,MogulsDD!$A$1:$C$1000,3,FALSE)*(N111+P111)/2)&gt;3.75,3.75,VLOOKUP(R111,MogulsDD!$A$1:$C$1000,3,FALSE)*(N111+P111)/2)+IF((18-12*S111/$J$5)&gt;7.5,7.5,IF((18-12*S111/$J$5)&lt;0,0,(18-12*S111/$J$5)))</f>
        <v>0.30000000000000004</v>
      </c>
      <c r="U111" s="45"/>
      <c r="V111" s="45"/>
      <c r="W111" s="45"/>
      <c r="X111" s="45"/>
      <c r="Y111" s="46"/>
      <c r="Z111" s="45"/>
      <c r="AA111" s="45"/>
      <c r="AB111" s="45"/>
      <c r="AC111" s="45"/>
      <c r="AD111" s="46"/>
      <c r="AE111" s="45"/>
      <c r="AF111" s="45"/>
      <c r="AG111" s="45"/>
      <c r="AH111" s="45"/>
      <c r="AI111" s="46"/>
      <c r="AJ111" s="51"/>
      <c r="AK111" s="46"/>
      <c r="AL111" s="44"/>
      <c r="AM111" s="44"/>
    </row>
    <row r="112" spans="1:39">
      <c r="A112" s="22">
        <f t="shared" si="2"/>
        <v>50</v>
      </c>
      <c r="B112" s="37">
        <v>35</v>
      </c>
      <c r="C112" s="25"/>
      <c r="D112" s="25" t="s">
        <v>147</v>
      </c>
      <c r="E112" s="25"/>
      <c r="F112" s="25"/>
      <c r="G112" s="25"/>
      <c r="H112" s="25"/>
      <c r="I112" s="26" t="s">
        <v>114</v>
      </c>
      <c r="J112" s="38">
        <v>0.1</v>
      </c>
      <c r="K112" s="31">
        <v>0.1</v>
      </c>
      <c r="L112" s="31">
        <v>0.1</v>
      </c>
      <c r="M112" s="59">
        <v>0</v>
      </c>
      <c r="N112" s="59">
        <v>0</v>
      </c>
      <c r="O112" s="56">
        <v>0</v>
      </c>
      <c r="P112" s="56">
        <v>0</v>
      </c>
      <c r="Q112" s="56" t="s">
        <v>68</v>
      </c>
      <c r="R112" s="56" t="s">
        <v>68</v>
      </c>
      <c r="S112" s="28">
        <v>30.8</v>
      </c>
      <c r="T112" s="29">
        <f>(J112+K112+L112)+IF((VLOOKUP(Q112,MogulsDD!$A$1:$C$1000,3,FALSE)*(M112+O112)/2)&gt;3.75,3.75,VLOOKUP(Q112,MogulsDD!$A$1:$C$1000,3,FALSE)*(M112+O112)/2)+IF((VLOOKUP(R112,MogulsDD!$A$1:$C$1000,3,FALSE)*(N112+P112)/2)&gt;3.75,3.75,VLOOKUP(R112,MogulsDD!$A$1:$C$1000,3,FALSE)*(N112+P112)/2)+IF((18-12*S112/$J$5)&gt;7.5,7.5,IF((18-12*S112/$J$5)&lt;0,0,(18-12*S112/$J$5)))</f>
        <v>0.30000000000000004</v>
      </c>
      <c r="U112" s="45"/>
      <c r="V112" s="45"/>
      <c r="W112" s="45"/>
      <c r="X112" s="45"/>
      <c r="Y112" s="46"/>
      <c r="Z112" s="45"/>
      <c r="AA112" s="45"/>
      <c r="AB112" s="45"/>
      <c r="AC112" s="45"/>
      <c r="AD112" s="46"/>
      <c r="AE112" s="45"/>
      <c r="AF112" s="45"/>
      <c r="AG112" s="45"/>
      <c r="AH112" s="45"/>
      <c r="AI112" s="46"/>
      <c r="AJ112" s="51"/>
      <c r="AK112" s="46"/>
      <c r="AL112" s="44"/>
      <c r="AM112" s="44"/>
    </row>
    <row r="113" spans="1:39">
      <c r="A113" s="22">
        <f t="shared" si="2"/>
        <v>53</v>
      </c>
      <c r="B113" s="37">
        <v>19</v>
      </c>
      <c r="C113" s="25"/>
      <c r="D113" s="25" t="s">
        <v>131</v>
      </c>
      <c r="E113" s="25"/>
      <c r="F113" s="25"/>
      <c r="G113" s="25"/>
      <c r="H113" s="25"/>
      <c r="I113" s="26" t="s">
        <v>104</v>
      </c>
      <c r="J113" s="38">
        <v>0</v>
      </c>
      <c r="K113" s="31">
        <v>0</v>
      </c>
      <c r="L113" s="31">
        <v>0</v>
      </c>
      <c r="M113" s="59">
        <v>0</v>
      </c>
      <c r="N113" s="59">
        <v>0</v>
      </c>
      <c r="O113" s="56">
        <v>0</v>
      </c>
      <c r="P113" s="56">
        <v>0</v>
      </c>
      <c r="Q113" s="56" t="s">
        <v>68</v>
      </c>
      <c r="R113" s="56" t="s">
        <v>68</v>
      </c>
      <c r="S113" s="28">
        <v>9999</v>
      </c>
      <c r="T113" s="29">
        <f>(J113+K113+L113)+IF((VLOOKUP(Q113,MogulsDD!$A$1:$C$1000,3,FALSE)*(M113+O113)/2)&gt;3.75,3.75,VLOOKUP(Q113,MogulsDD!$A$1:$C$1000,3,FALSE)*(M113+O113)/2)+IF((VLOOKUP(R113,MogulsDD!$A$1:$C$1000,3,FALSE)*(N113+P113)/2)&gt;3.75,3.75,VLOOKUP(R113,MogulsDD!$A$1:$C$1000,3,FALSE)*(N113+P113)/2)+IF((18-12*S113/$J$5)&gt;7.5,7.5,IF((18-12*S113/$J$5)&lt;0,0,(18-12*S113/$J$5)))</f>
        <v>0</v>
      </c>
      <c r="U113" s="45"/>
      <c r="V113" s="45"/>
      <c r="W113" s="45"/>
      <c r="X113" s="45"/>
      <c r="Y113" s="46"/>
      <c r="Z113" s="45"/>
      <c r="AA113" s="45"/>
      <c r="AB113" s="45"/>
      <c r="AC113" s="45"/>
      <c r="AD113" s="46"/>
      <c r="AE113" s="45"/>
      <c r="AF113" s="45"/>
      <c r="AG113" s="45"/>
      <c r="AH113" s="45"/>
      <c r="AI113" s="46"/>
      <c r="AJ113" s="51"/>
      <c r="AK113" s="46"/>
      <c r="AL113" s="44"/>
      <c r="AM113" s="44"/>
    </row>
    <row r="114" spans="1:39">
      <c r="A114" s="22">
        <f t="shared" si="2"/>
        <v>53</v>
      </c>
      <c r="B114" s="37">
        <v>21</v>
      </c>
      <c r="C114" s="25"/>
      <c r="D114" s="25" t="s">
        <v>133</v>
      </c>
      <c r="E114" s="25"/>
      <c r="F114" s="25"/>
      <c r="G114" s="25"/>
      <c r="H114" s="25"/>
      <c r="I114" s="26" t="s">
        <v>107</v>
      </c>
      <c r="J114" s="38"/>
      <c r="K114" s="31"/>
      <c r="L114" s="31"/>
      <c r="M114" s="59"/>
      <c r="N114" s="59"/>
      <c r="O114" s="56"/>
      <c r="P114" s="56"/>
      <c r="Q114" s="56" t="s">
        <v>68</v>
      </c>
      <c r="R114" s="56" t="s">
        <v>68</v>
      </c>
      <c r="S114" s="28">
        <v>9999</v>
      </c>
      <c r="T114" s="29">
        <f>(J114+K114+L114)+IF((VLOOKUP(Q114,MogulsDD!$A$1:$C$1000,3,FALSE)*(M114+O114)/2)&gt;3.75,3.75,VLOOKUP(Q114,MogulsDD!$A$1:$C$1000,3,FALSE)*(M114+O114)/2)+IF((VLOOKUP(R114,MogulsDD!$A$1:$C$1000,3,FALSE)*(N114+P114)/2)&gt;3.75,3.75,VLOOKUP(R114,MogulsDD!$A$1:$C$1000,3,FALSE)*(N114+P114)/2)+IF((18-12*S114/$J$5)&gt;7.5,7.5,IF((18-12*S114/$J$5)&lt;0,0,(18-12*S114/$J$5)))</f>
        <v>0</v>
      </c>
      <c r="U114" s="45"/>
      <c r="V114" s="45"/>
      <c r="W114" s="45"/>
      <c r="X114" s="45"/>
      <c r="Y114" s="46"/>
      <c r="Z114" s="45"/>
      <c r="AA114" s="45"/>
      <c r="AB114" s="45"/>
      <c r="AC114" s="45"/>
      <c r="AD114" s="46"/>
      <c r="AE114" s="45"/>
      <c r="AF114" s="45"/>
      <c r="AG114" s="45"/>
      <c r="AH114" s="45"/>
      <c r="AI114" s="46"/>
      <c r="AJ114" s="51"/>
      <c r="AK114" s="46"/>
      <c r="AL114" s="44"/>
      <c r="AM114" s="44"/>
    </row>
    <row r="115" spans="1:39">
      <c r="A115" s="22">
        <f t="shared" si="2"/>
        <v>53</v>
      </c>
      <c r="B115" s="37">
        <v>31</v>
      </c>
      <c r="C115" s="25"/>
      <c r="D115" s="25" t="s">
        <v>143</v>
      </c>
      <c r="E115" s="25"/>
      <c r="F115" s="25"/>
      <c r="G115" s="25"/>
      <c r="H115" s="25"/>
      <c r="I115" s="26" t="s">
        <v>107</v>
      </c>
      <c r="J115" s="38">
        <v>0</v>
      </c>
      <c r="K115" s="31">
        <v>0</v>
      </c>
      <c r="L115" s="31">
        <v>0</v>
      </c>
      <c r="M115" s="59">
        <v>0</v>
      </c>
      <c r="N115" s="59">
        <v>0</v>
      </c>
      <c r="O115" s="56">
        <v>0</v>
      </c>
      <c r="P115" s="56">
        <v>0</v>
      </c>
      <c r="Q115" s="56" t="s">
        <v>68</v>
      </c>
      <c r="R115" s="56" t="s">
        <v>68</v>
      </c>
      <c r="S115" s="28">
        <v>9999</v>
      </c>
      <c r="T115" s="29">
        <f>(J115+K115+L115)+IF((VLOOKUP(Q115,MogulsDD!$A$1:$C$1000,3,FALSE)*(M115+O115)/2)&gt;3.75,3.75,VLOOKUP(Q115,MogulsDD!$A$1:$C$1000,3,FALSE)*(M115+O115)/2)+IF((VLOOKUP(R115,MogulsDD!$A$1:$C$1000,3,FALSE)*(N115+P115)/2)&gt;3.75,3.75,VLOOKUP(R115,MogulsDD!$A$1:$C$1000,3,FALSE)*(N115+P115)/2)+IF((18-12*S115/$J$5)&gt;7.5,7.5,IF((18-12*S115/$J$5)&lt;0,0,(18-12*S115/$J$5)))</f>
        <v>0</v>
      </c>
      <c r="U115" s="45"/>
      <c r="V115" s="45"/>
      <c r="W115" s="45"/>
      <c r="X115" s="45"/>
      <c r="Y115" s="46"/>
      <c r="Z115" s="45"/>
      <c r="AA115" s="45"/>
      <c r="AB115" s="45"/>
      <c r="AC115" s="45"/>
      <c r="AD115" s="46"/>
      <c r="AE115" s="45"/>
      <c r="AF115" s="45"/>
      <c r="AG115" s="45"/>
      <c r="AH115" s="45"/>
      <c r="AI115" s="46"/>
      <c r="AJ115" s="51"/>
      <c r="AK115" s="46"/>
      <c r="AL115" s="44"/>
      <c r="AM115" s="44"/>
    </row>
    <row r="116" spans="1:39">
      <c r="A116" s="22">
        <f t="shared" si="2"/>
        <v>53</v>
      </c>
      <c r="B116" s="37">
        <v>32</v>
      </c>
      <c r="C116" s="25"/>
      <c r="D116" s="25" t="s">
        <v>144</v>
      </c>
      <c r="E116" s="25"/>
      <c r="F116" s="25"/>
      <c r="G116" s="25"/>
      <c r="H116" s="25"/>
      <c r="I116" s="26" t="s">
        <v>107</v>
      </c>
      <c r="J116" s="38"/>
      <c r="K116" s="31"/>
      <c r="L116" s="31"/>
      <c r="M116" s="59"/>
      <c r="N116" s="59"/>
      <c r="O116" s="56"/>
      <c r="P116" s="56"/>
      <c r="Q116" s="56" t="s">
        <v>68</v>
      </c>
      <c r="R116" s="56" t="s">
        <v>68</v>
      </c>
      <c r="S116" s="28">
        <v>9999</v>
      </c>
      <c r="T116" s="29">
        <f>(J116+K116+L116)+IF((VLOOKUP(Q116,MogulsDD!$A$1:$C$1000,3,FALSE)*(M116+O116)/2)&gt;3.75,3.75,VLOOKUP(Q116,MogulsDD!$A$1:$C$1000,3,FALSE)*(M116+O116)/2)+IF((VLOOKUP(R116,MogulsDD!$A$1:$C$1000,3,FALSE)*(N116+P116)/2)&gt;3.75,3.75,VLOOKUP(R116,MogulsDD!$A$1:$C$1000,3,FALSE)*(N116+P116)/2)+IF((18-12*S116/$J$5)&gt;7.5,7.5,IF((18-12*S116/$J$5)&lt;0,0,(18-12*S116/$J$5)))</f>
        <v>0</v>
      </c>
      <c r="U116" s="45"/>
      <c r="V116" s="45"/>
      <c r="W116" s="45"/>
      <c r="X116" s="45"/>
      <c r="Y116" s="46"/>
      <c r="Z116" s="45"/>
      <c r="AA116" s="45"/>
      <c r="AB116" s="45"/>
      <c r="AC116" s="45"/>
      <c r="AD116" s="46"/>
      <c r="AE116" s="45"/>
      <c r="AF116" s="45"/>
      <c r="AG116" s="45"/>
      <c r="AH116" s="45"/>
      <c r="AI116" s="46"/>
      <c r="AJ116" s="51"/>
      <c r="AK116" s="46"/>
      <c r="AL116" s="44"/>
      <c r="AM116" s="44"/>
    </row>
    <row r="117" spans="1:39">
      <c r="A117" s="22">
        <f t="shared" si="2"/>
        <v>53</v>
      </c>
      <c r="B117" s="37">
        <v>34</v>
      </c>
      <c r="C117" s="25"/>
      <c r="D117" s="25" t="s">
        <v>146</v>
      </c>
      <c r="E117" s="25"/>
      <c r="F117" s="25"/>
      <c r="G117" s="25"/>
      <c r="H117" s="25"/>
      <c r="I117" s="26" t="s">
        <v>114</v>
      </c>
      <c r="J117" s="38"/>
      <c r="K117" s="31"/>
      <c r="L117" s="31"/>
      <c r="M117" s="59"/>
      <c r="N117" s="59"/>
      <c r="O117" s="56"/>
      <c r="P117" s="56"/>
      <c r="Q117" s="56" t="s">
        <v>68</v>
      </c>
      <c r="R117" s="56" t="s">
        <v>68</v>
      </c>
      <c r="S117" s="28">
        <v>9999</v>
      </c>
      <c r="T117" s="29">
        <f>(J117+K117+L117)+IF((VLOOKUP(Q117,MogulsDD!$A$1:$C$1000,3,FALSE)*(M117+O117)/2)&gt;3.75,3.75,VLOOKUP(Q117,MogulsDD!$A$1:$C$1000,3,FALSE)*(M117+O117)/2)+IF((VLOOKUP(R117,MogulsDD!$A$1:$C$1000,3,FALSE)*(N117+P117)/2)&gt;3.75,3.75,VLOOKUP(R117,MogulsDD!$A$1:$C$1000,3,FALSE)*(N117+P117)/2)+IF((18-12*S117/$J$5)&gt;7.5,7.5,IF((18-12*S117/$J$5)&lt;0,0,(18-12*S117/$J$5)))</f>
        <v>0</v>
      </c>
      <c r="U117" s="45"/>
      <c r="V117" s="45"/>
      <c r="W117" s="45"/>
      <c r="X117" s="45"/>
      <c r="Y117" s="46"/>
      <c r="Z117" s="45"/>
      <c r="AA117" s="45"/>
      <c r="AB117" s="45"/>
      <c r="AC117" s="45"/>
      <c r="AD117" s="46"/>
      <c r="AE117" s="45"/>
      <c r="AF117" s="45"/>
      <c r="AG117" s="45"/>
      <c r="AH117" s="45"/>
      <c r="AI117" s="46"/>
      <c r="AJ117" s="51"/>
      <c r="AK117" s="46"/>
      <c r="AL117" s="44"/>
      <c r="AM117" s="44"/>
    </row>
    <row r="118" spans="1:39">
      <c r="A118" s="22">
        <f t="shared" si="2"/>
        <v>53</v>
      </c>
      <c r="B118" s="37">
        <v>44</v>
      </c>
      <c r="C118" s="25"/>
      <c r="D118" s="25" t="s">
        <v>156</v>
      </c>
      <c r="E118" s="25"/>
      <c r="F118" s="25"/>
      <c r="G118" s="25"/>
      <c r="H118" s="25"/>
      <c r="I118" s="26" t="s">
        <v>122</v>
      </c>
      <c r="J118" s="38"/>
      <c r="K118" s="31"/>
      <c r="L118" s="31"/>
      <c r="M118" s="59"/>
      <c r="N118" s="59"/>
      <c r="O118" s="56"/>
      <c r="P118" s="56"/>
      <c r="Q118" s="56" t="s">
        <v>68</v>
      </c>
      <c r="R118" s="56" t="s">
        <v>68</v>
      </c>
      <c r="S118" s="28">
        <v>9999</v>
      </c>
      <c r="T118" s="29">
        <f>(J118+K118+L118)+IF((VLOOKUP(Q118,MogulsDD!$A$1:$C$1000,3,FALSE)*(M118+O118)/2)&gt;3.75,3.75,VLOOKUP(Q118,MogulsDD!$A$1:$C$1000,3,FALSE)*(M118+O118)/2)+IF((VLOOKUP(R118,MogulsDD!$A$1:$C$1000,3,FALSE)*(N118+P118)/2)&gt;3.75,3.75,VLOOKUP(R118,MogulsDD!$A$1:$C$1000,3,FALSE)*(N118+P118)/2)+IF((18-12*S118/$J$5)&gt;7.5,7.5,IF((18-12*S118/$J$5)&lt;0,0,(18-12*S118/$J$5)))</f>
        <v>0</v>
      </c>
      <c r="U118" s="45"/>
      <c r="V118" s="45"/>
      <c r="W118" s="45"/>
      <c r="X118" s="45"/>
      <c r="Y118" s="46"/>
      <c r="Z118" s="45"/>
      <c r="AA118" s="45"/>
      <c r="AB118" s="45"/>
      <c r="AC118" s="45"/>
      <c r="AD118" s="46"/>
      <c r="AE118" s="45"/>
      <c r="AF118" s="45"/>
      <c r="AG118" s="45"/>
      <c r="AH118" s="45"/>
      <c r="AI118" s="46"/>
      <c r="AJ118" s="51"/>
      <c r="AK118" s="46"/>
      <c r="AL118" s="44"/>
      <c r="AM118" s="44"/>
    </row>
    <row r="119" spans="1:39">
      <c r="A119" s="22">
        <f t="shared" si="2"/>
        <v>53</v>
      </c>
      <c r="B119" s="37">
        <v>153</v>
      </c>
      <c r="C119" s="25"/>
      <c r="D119" s="25" t="s">
        <v>195</v>
      </c>
      <c r="E119" s="25"/>
      <c r="F119" s="25"/>
      <c r="G119" s="25"/>
      <c r="H119" s="25"/>
      <c r="I119" s="26" t="s">
        <v>23</v>
      </c>
      <c r="J119" s="38"/>
      <c r="K119" s="31"/>
      <c r="L119" s="31"/>
      <c r="M119" s="59"/>
      <c r="N119" s="59"/>
      <c r="O119" s="56"/>
      <c r="P119" s="56"/>
      <c r="Q119" s="56" t="s">
        <v>68</v>
      </c>
      <c r="R119" s="56" t="s">
        <v>68</v>
      </c>
      <c r="S119" s="28">
        <v>9999</v>
      </c>
      <c r="T119" s="29">
        <f>(J119+K119+L119)+IF((VLOOKUP(Q119,MogulsDD!$A$1:$C$1000,3,FALSE)*(M119+O119)/2)&gt;3.75,3.75,VLOOKUP(Q119,MogulsDD!$A$1:$C$1000,3,FALSE)*(M119+O119)/2)+IF((VLOOKUP(R119,MogulsDD!$A$1:$C$1000,3,FALSE)*(N119+P119)/2)&gt;3.75,3.75,VLOOKUP(R119,MogulsDD!$A$1:$C$1000,3,FALSE)*(N119+P119)/2)+IF((18-12*S119/$J$5)&gt;7.5,7.5,IF((18-12*S119/$J$5)&lt;0,0,(18-12*S119/$J$5)))</f>
        <v>0</v>
      </c>
      <c r="U119" s="45"/>
      <c r="V119" s="45"/>
      <c r="W119" s="45"/>
      <c r="X119" s="45"/>
      <c r="Y119" s="46"/>
      <c r="Z119" s="45"/>
      <c r="AA119" s="45"/>
      <c r="AB119" s="45"/>
      <c r="AC119" s="45"/>
      <c r="AD119" s="46"/>
      <c r="AE119" s="45"/>
      <c r="AF119" s="45"/>
      <c r="AG119" s="45"/>
      <c r="AH119" s="45"/>
      <c r="AI119" s="46"/>
      <c r="AJ119" s="51"/>
      <c r="AK119" s="46"/>
      <c r="AL119" s="44"/>
      <c r="AM119" s="44"/>
    </row>
    <row r="120" spans="1:39">
      <c r="A120" s="22">
        <f t="shared" si="2"/>
        <v>53</v>
      </c>
      <c r="B120" s="37">
        <v>159</v>
      </c>
      <c r="C120" s="25"/>
      <c r="D120" s="25" t="s">
        <v>202</v>
      </c>
      <c r="E120" s="25"/>
      <c r="F120" s="25"/>
      <c r="G120" s="25"/>
      <c r="H120" s="25"/>
      <c r="I120" s="26" t="s">
        <v>24</v>
      </c>
      <c r="J120" s="38"/>
      <c r="K120" s="31"/>
      <c r="L120" s="31"/>
      <c r="M120" s="59"/>
      <c r="N120" s="59"/>
      <c r="O120" s="56"/>
      <c r="P120" s="56"/>
      <c r="Q120" s="56" t="s">
        <v>68</v>
      </c>
      <c r="R120" s="56" t="s">
        <v>68</v>
      </c>
      <c r="S120" s="28">
        <v>9999</v>
      </c>
      <c r="T120" s="29">
        <f>(J120+K120+L120)+IF((VLOOKUP(Q120,MogulsDD!$A$1:$C$1000,3,FALSE)*(M120+O120)/2)&gt;3.75,3.75,VLOOKUP(Q120,MogulsDD!$A$1:$C$1000,3,FALSE)*(M120+O120)/2)+IF((VLOOKUP(R120,MogulsDD!$A$1:$C$1000,3,FALSE)*(N120+P120)/2)&gt;3.75,3.75,VLOOKUP(R120,MogulsDD!$A$1:$C$1000,3,FALSE)*(N120+P120)/2)+IF((18-12*S120/$J$5)&gt;7.5,7.5,IF((18-12*S120/$J$5)&lt;0,0,(18-12*S120/$J$5)))</f>
        <v>0</v>
      </c>
      <c r="U120" s="45"/>
      <c r="V120" s="45"/>
      <c r="W120" s="45"/>
      <c r="X120" s="45"/>
      <c r="Y120" s="46"/>
      <c r="Z120" s="45"/>
      <c r="AA120" s="45"/>
      <c r="AB120" s="45"/>
      <c r="AC120" s="45"/>
      <c r="AD120" s="46"/>
      <c r="AE120" s="45"/>
      <c r="AF120" s="45"/>
      <c r="AG120" s="45"/>
      <c r="AH120" s="45"/>
      <c r="AI120" s="46"/>
      <c r="AJ120" s="51"/>
      <c r="AK120" s="46"/>
      <c r="AL120" s="44"/>
      <c r="AM120" s="44"/>
    </row>
    <row r="121" spans="1:39">
      <c r="A121" s="22">
        <f t="shared" si="2"/>
        <v>53</v>
      </c>
      <c r="B121" s="37">
        <v>161</v>
      </c>
      <c r="C121" s="25"/>
      <c r="D121" s="25" t="s">
        <v>205</v>
      </c>
      <c r="E121" s="25"/>
      <c r="F121" s="25"/>
      <c r="G121" s="25"/>
      <c r="H121" s="25"/>
      <c r="I121" s="26" t="s">
        <v>176</v>
      </c>
      <c r="J121" s="38"/>
      <c r="K121" s="31"/>
      <c r="L121" s="31"/>
      <c r="M121" s="59"/>
      <c r="N121" s="59"/>
      <c r="O121" s="56"/>
      <c r="P121" s="56"/>
      <c r="Q121" s="56" t="s">
        <v>68</v>
      </c>
      <c r="R121" s="56" t="s">
        <v>68</v>
      </c>
      <c r="S121" s="28">
        <v>9999</v>
      </c>
      <c r="T121" s="29">
        <f>(J121+K121+L121)+IF((VLOOKUP(Q121,MogulsDD!$A$1:$C$1000,3,FALSE)*(M121+O121)/2)&gt;3.75,3.75,VLOOKUP(Q121,MogulsDD!$A$1:$C$1000,3,FALSE)*(M121+O121)/2)+IF((VLOOKUP(R121,MogulsDD!$A$1:$C$1000,3,FALSE)*(N121+P121)/2)&gt;3.75,3.75,VLOOKUP(R121,MogulsDD!$A$1:$C$1000,3,FALSE)*(N121+P121)/2)+IF((18-12*S121/$J$5)&gt;7.5,7.5,IF((18-12*S121/$J$5)&lt;0,0,(18-12*S121/$J$5)))</f>
        <v>0</v>
      </c>
      <c r="U121" s="45"/>
      <c r="V121" s="45"/>
      <c r="W121" s="45"/>
      <c r="X121" s="45"/>
      <c r="Y121" s="46"/>
      <c r="Z121" s="45"/>
      <c r="AA121" s="45"/>
      <c r="AB121" s="45"/>
      <c r="AC121" s="45"/>
      <c r="AD121" s="46"/>
      <c r="AE121" s="45"/>
      <c r="AF121" s="45"/>
      <c r="AG121" s="45"/>
      <c r="AH121" s="45"/>
      <c r="AI121" s="46"/>
      <c r="AJ121" s="51"/>
      <c r="AK121" s="46"/>
      <c r="AL121" s="44"/>
      <c r="AM121" s="44"/>
    </row>
    <row r="122" spans="1:39">
      <c r="A122" s="22">
        <f t="shared" si="2"/>
        <v>53</v>
      </c>
      <c r="B122" s="37">
        <v>163</v>
      </c>
      <c r="C122" s="25"/>
      <c r="D122" s="25" t="s">
        <v>207</v>
      </c>
      <c r="E122" s="25"/>
      <c r="F122" s="25"/>
      <c r="G122" s="25"/>
      <c r="H122" s="25"/>
      <c r="I122" s="26" t="s">
        <v>176</v>
      </c>
      <c r="J122" s="38"/>
      <c r="K122" s="31"/>
      <c r="L122" s="31"/>
      <c r="M122" s="59"/>
      <c r="N122" s="59"/>
      <c r="O122" s="56"/>
      <c r="P122" s="56"/>
      <c r="Q122" s="56" t="s">
        <v>68</v>
      </c>
      <c r="R122" s="56" t="s">
        <v>68</v>
      </c>
      <c r="S122" s="28">
        <v>9999</v>
      </c>
      <c r="T122" s="29">
        <f>(J122+K122+L122)+IF((VLOOKUP(Q122,MogulsDD!$A$1:$C$1000,3,FALSE)*(M122+O122)/2)&gt;3.75,3.75,VLOOKUP(Q122,MogulsDD!$A$1:$C$1000,3,FALSE)*(M122+O122)/2)+IF((VLOOKUP(R122,MogulsDD!$A$1:$C$1000,3,FALSE)*(N122+P122)/2)&gt;3.75,3.75,VLOOKUP(R122,MogulsDD!$A$1:$C$1000,3,FALSE)*(N122+P122)/2)+IF((18-12*S122/$J$5)&gt;7.5,7.5,IF((18-12*S122/$J$5)&lt;0,0,(18-12*S122/$J$5)))</f>
        <v>0</v>
      </c>
      <c r="U122" s="45"/>
      <c r="V122" s="45"/>
      <c r="W122" s="45"/>
      <c r="X122" s="45"/>
      <c r="Y122" s="46"/>
      <c r="Z122" s="45"/>
      <c r="AA122" s="45"/>
      <c r="AB122" s="45"/>
      <c r="AC122" s="45"/>
      <c r="AD122" s="46"/>
      <c r="AE122" s="45"/>
      <c r="AF122" s="45"/>
      <c r="AG122" s="45"/>
      <c r="AH122" s="45"/>
      <c r="AI122" s="46"/>
      <c r="AJ122" s="51"/>
      <c r="AK122" s="46"/>
      <c r="AL122" s="44"/>
      <c r="AM122" s="44"/>
    </row>
    <row r="123" spans="1:39">
      <c r="A123" s="22">
        <f t="shared" si="2"/>
        <v>53</v>
      </c>
      <c r="B123" s="37">
        <v>164</v>
      </c>
      <c r="C123" s="25"/>
      <c r="D123" s="25" t="s">
        <v>208</v>
      </c>
      <c r="E123" s="25"/>
      <c r="F123" s="25"/>
      <c r="G123" s="25"/>
      <c r="H123" s="25"/>
      <c r="I123" s="26" t="s">
        <v>176</v>
      </c>
      <c r="J123" s="38"/>
      <c r="K123" s="31"/>
      <c r="L123" s="31"/>
      <c r="M123" s="59"/>
      <c r="N123" s="59"/>
      <c r="O123" s="56"/>
      <c r="P123" s="56"/>
      <c r="Q123" s="56" t="s">
        <v>68</v>
      </c>
      <c r="R123" s="56" t="s">
        <v>68</v>
      </c>
      <c r="S123" s="28">
        <v>9999</v>
      </c>
      <c r="T123" s="29">
        <f>(J123+K123+L123)+IF((VLOOKUP(Q123,MogulsDD!$A$1:$C$1000,3,FALSE)*(M123+O123)/2)&gt;3.75,3.75,VLOOKUP(Q123,MogulsDD!$A$1:$C$1000,3,FALSE)*(M123+O123)/2)+IF((VLOOKUP(R123,MogulsDD!$A$1:$C$1000,3,FALSE)*(N123+P123)/2)&gt;3.75,3.75,VLOOKUP(R123,MogulsDD!$A$1:$C$1000,3,FALSE)*(N123+P123)/2)+IF((18-12*S123/$J$5)&gt;7.5,7.5,IF((18-12*S123/$J$5)&lt;0,0,(18-12*S123/$J$5)))</f>
        <v>0</v>
      </c>
      <c r="U123" s="45"/>
      <c r="V123" s="45"/>
      <c r="W123" s="45"/>
      <c r="X123" s="45"/>
      <c r="Y123" s="46"/>
      <c r="Z123" s="45"/>
      <c r="AA123" s="45"/>
      <c r="AB123" s="45"/>
      <c r="AC123" s="45"/>
      <c r="AD123" s="46"/>
      <c r="AE123" s="45"/>
      <c r="AF123" s="45"/>
      <c r="AG123" s="45"/>
      <c r="AH123" s="45"/>
      <c r="AI123" s="46"/>
      <c r="AJ123" s="51"/>
      <c r="AK123" s="46"/>
      <c r="AL123" s="44"/>
      <c r="AM123" s="44"/>
    </row>
    <row r="124" spans="1:39">
      <c r="A124" s="22">
        <f t="shared" si="2"/>
        <v>53</v>
      </c>
      <c r="B124" s="37">
        <v>170</v>
      </c>
      <c r="C124" s="25"/>
      <c r="D124" s="25" t="s">
        <v>216</v>
      </c>
      <c r="E124" s="25"/>
      <c r="F124" s="25"/>
      <c r="G124" s="25"/>
      <c r="H124" s="25"/>
      <c r="I124" s="26" t="s">
        <v>176</v>
      </c>
      <c r="J124" s="38"/>
      <c r="K124" s="31"/>
      <c r="L124" s="31"/>
      <c r="M124" s="59"/>
      <c r="N124" s="59"/>
      <c r="O124" s="56"/>
      <c r="P124" s="56"/>
      <c r="Q124" s="56" t="s">
        <v>68</v>
      </c>
      <c r="R124" s="56" t="s">
        <v>68</v>
      </c>
      <c r="S124" s="28">
        <v>9999</v>
      </c>
      <c r="T124" s="29">
        <f>(J124+K124+L124)+IF((VLOOKUP(Q124,MogulsDD!$A$1:$C$1000,3,FALSE)*(M124+O124)/2)&gt;3.75,3.75,VLOOKUP(Q124,MogulsDD!$A$1:$C$1000,3,FALSE)*(M124+O124)/2)+IF((VLOOKUP(R124,MogulsDD!$A$1:$C$1000,3,FALSE)*(N124+P124)/2)&gt;3.75,3.75,VLOOKUP(R124,MogulsDD!$A$1:$C$1000,3,FALSE)*(N124+P124)/2)+IF((18-12*S124/$J$5)&gt;7.5,7.5,IF((18-12*S124/$J$5)&lt;0,0,(18-12*S124/$J$5)))</f>
        <v>0</v>
      </c>
      <c r="U124" s="45"/>
      <c r="V124" s="45"/>
      <c r="W124" s="45"/>
      <c r="X124" s="45"/>
      <c r="Y124" s="46"/>
      <c r="Z124" s="45"/>
      <c r="AA124" s="45"/>
      <c r="AB124" s="45"/>
      <c r="AC124" s="45"/>
      <c r="AD124" s="46"/>
      <c r="AE124" s="45"/>
      <c r="AF124" s="45"/>
      <c r="AG124" s="45"/>
      <c r="AH124" s="45"/>
      <c r="AI124" s="46"/>
      <c r="AJ124" s="51"/>
      <c r="AK124" s="46"/>
      <c r="AL124" s="44"/>
      <c r="AM124" s="44"/>
    </row>
    <row r="125" spans="1:39">
      <c r="A125" s="22">
        <f t="shared" ref="A125:A130" si="3">RANK(T125,$T$61:$T$130,0)</f>
        <v>53</v>
      </c>
      <c r="B125" s="37">
        <v>174</v>
      </c>
      <c r="C125" s="25"/>
      <c r="D125" s="25" t="s">
        <v>221</v>
      </c>
      <c r="E125" s="25"/>
      <c r="F125" s="25"/>
      <c r="G125" s="25"/>
      <c r="H125" s="25"/>
      <c r="I125" s="26" t="s">
        <v>187</v>
      </c>
      <c r="J125" s="38"/>
      <c r="K125" s="31"/>
      <c r="L125" s="31"/>
      <c r="M125" s="59"/>
      <c r="N125" s="59"/>
      <c r="O125" s="56"/>
      <c r="P125" s="56"/>
      <c r="Q125" s="56" t="s">
        <v>68</v>
      </c>
      <c r="R125" s="56" t="s">
        <v>68</v>
      </c>
      <c r="S125" s="28">
        <v>9999</v>
      </c>
      <c r="T125" s="29">
        <f>(J125+K125+L125)+IF((VLOOKUP(Q125,MogulsDD!$A$1:$C$1000,3,FALSE)*(M125+O125)/2)&gt;3.75,3.75,VLOOKUP(Q125,MogulsDD!$A$1:$C$1000,3,FALSE)*(M125+O125)/2)+IF((VLOOKUP(R125,MogulsDD!$A$1:$C$1000,3,FALSE)*(N125+P125)/2)&gt;3.75,3.75,VLOOKUP(R125,MogulsDD!$A$1:$C$1000,3,FALSE)*(N125+P125)/2)+IF((18-12*S125/$J$5)&gt;7.5,7.5,IF((18-12*S125/$J$5)&lt;0,0,(18-12*S125/$J$5)))</f>
        <v>0</v>
      </c>
      <c r="U125" s="45"/>
      <c r="V125" s="45"/>
      <c r="W125" s="45"/>
      <c r="X125" s="45"/>
      <c r="Y125" s="46"/>
      <c r="Z125" s="45"/>
      <c r="AA125" s="45"/>
      <c r="AB125" s="45"/>
      <c r="AC125" s="45"/>
      <c r="AD125" s="46"/>
      <c r="AE125" s="45"/>
      <c r="AF125" s="45"/>
      <c r="AG125" s="45"/>
      <c r="AH125" s="45"/>
      <c r="AI125" s="46"/>
      <c r="AJ125" s="51"/>
      <c r="AK125" s="46"/>
      <c r="AL125" s="44"/>
      <c r="AM125" s="44"/>
    </row>
    <row r="126" spans="1:39">
      <c r="A126" s="22">
        <f t="shared" si="3"/>
        <v>53</v>
      </c>
      <c r="B126" s="37">
        <v>175</v>
      </c>
      <c r="C126" s="25"/>
      <c r="D126" s="25" t="s">
        <v>222</v>
      </c>
      <c r="E126" s="25"/>
      <c r="F126" s="25"/>
      <c r="G126" s="25"/>
      <c r="H126" s="25"/>
      <c r="I126" s="26" t="s">
        <v>187</v>
      </c>
      <c r="J126" s="38"/>
      <c r="K126" s="31"/>
      <c r="L126" s="31"/>
      <c r="M126" s="59"/>
      <c r="N126" s="59"/>
      <c r="O126" s="56"/>
      <c r="P126" s="56"/>
      <c r="Q126" s="56" t="s">
        <v>68</v>
      </c>
      <c r="R126" s="56" t="s">
        <v>68</v>
      </c>
      <c r="S126" s="28">
        <v>9999</v>
      </c>
      <c r="T126" s="29">
        <f>(J126+K126+L126)+IF((VLOOKUP(Q126,MogulsDD!$A$1:$C$1000,3,FALSE)*(M126+O126)/2)&gt;3.75,3.75,VLOOKUP(Q126,MogulsDD!$A$1:$C$1000,3,FALSE)*(M126+O126)/2)+IF((VLOOKUP(R126,MogulsDD!$A$1:$C$1000,3,FALSE)*(N126+P126)/2)&gt;3.75,3.75,VLOOKUP(R126,MogulsDD!$A$1:$C$1000,3,FALSE)*(N126+P126)/2)+IF((18-12*S126/$J$5)&gt;7.5,7.5,IF((18-12*S126/$J$5)&lt;0,0,(18-12*S126/$J$5)))</f>
        <v>0</v>
      </c>
      <c r="U126" s="45"/>
      <c r="V126" s="45"/>
      <c r="W126" s="45"/>
      <c r="X126" s="45"/>
      <c r="Y126" s="46"/>
      <c r="Z126" s="45"/>
      <c r="AA126" s="45"/>
      <c r="AB126" s="45"/>
      <c r="AC126" s="45"/>
      <c r="AD126" s="46"/>
      <c r="AE126" s="45"/>
      <c r="AF126" s="45"/>
      <c r="AG126" s="45"/>
      <c r="AH126" s="45"/>
      <c r="AI126" s="46"/>
      <c r="AJ126" s="51"/>
      <c r="AK126" s="46"/>
      <c r="AL126" s="44"/>
      <c r="AM126" s="44"/>
    </row>
    <row r="127" spans="1:39">
      <c r="A127" s="22">
        <f t="shared" si="3"/>
        <v>53</v>
      </c>
      <c r="B127" s="37">
        <v>182</v>
      </c>
      <c r="C127" s="25"/>
      <c r="D127" s="25" t="s">
        <v>229</v>
      </c>
      <c r="E127" s="25"/>
      <c r="F127" s="25"/>
      <c r="G127" s="25"/>
      <c r="H127" s="25"/>
      <c r="I127" s="26" t="s">
        <v>187</v>
      </c>
      <c r="J127" s="38"/>
      <c r="K127" s="31"/>
      <c r="L127" s="31"/>
      <c r="M127" s="59"/>
      <c r="N127" s="59"/>
      <c r="O127" s="56"/>
      <c r="P127" s="56"/>
      <c r="Q127" s="56" t="s">
        <v>68</v>
      </c>
      <c r="R127" s="56" t="s">
        <v>68</v>
      </c>
      <c r="S127" s="28">
        <v>9999</v>
      </c>
      <c r="T127" s="29">
        <f>(J127+K127+L127)+IF((VLOOKUP(Q127,MogulsDD!$A$1:$C$1000,3,FALSE)*(M127+O127)/2)&gt;3.75,3.75,VLOOKUP(Q127,MogulsDD!$A$1:$C$1000,3,FALSE)*(M127+O127)/2)+IF((VLOOKUP(R127,MogulsDD!$A$1:$C$1000,3,FALSE)*(N127+P127)/2)&gt;3.75,3.75,VLOOKUP(R127,MogulsDD!$A$1:$C$1000,3,FALSE)*(N127+P127)/2)+IF((18-12*S127/$J$5)&gt;7.5,7.5,IF((18-12*S127/$J$5)&lt;0,0,(18-12*S127/$J$5)))</f>
        <v>0</v>
      </c>
      <c r="U127" s="45"/>
      <c r="V127" s="45"/>
      <c r="W127" s="45"/>
      <c r="X127" s="45"/>
      <c r="Y127" s="46"/>
      <c r="Z127" s="45"/>
      <c r="AA127" s="45"/>
      <c r="AB127" s="45"/>
      <c r="AC127" s="45"/>
      <c r="AD127" s="46"/>
      <c r="AE127" s="45"/>
      <c r="AF127" s="45"/>
      <c r="AG127" s="45"/>
      <c r="AH127" s="45"/>
      <c r="AI127" s="46"/>
      <c r="AJ127" s="51"/>
      <c r="AK127" s="46"/>
      <c r="AL127" s="44"/>
      <c r="AM127" s="44"/>
    </row>
    <row r="128" spans="1:39">
      <c r="A128" s="22">
        <f t="shared" si="3"/>
        <v>53</v>
      </c>
      <c r="B128" s="37">
        <v>184</v>
      </c>
      <c r="C128" s="25"/>
      <c r="D128" s="25" t="s">
        <v>231</v>
      </c>
      <c r="E128" s="25"/>
      <c r="F128" s="25"/>
      <c r="G128" s="25"/>
      <c r="H128" s="25"/>
      <c r="I128" s="26" t="s">
        <v>24</v>
      </c>
      <c r="J128" s="38"/>
      <c r="K128" s="31"/>
      <c r="L128" s="31"/>
      <c r="M128" s="59"/>
      <c r="N128" s="59"/>
      <c r="O128" s="56"/>
      <c r="P128" s="56"/>
      <c r="Q128" s="56" t="s">
        <v>68</v>
      </c>
      <c r="R128" s="56" t="s">
        <v>68</v>
      </c>
      <c r="S128" s="28">
        <v>9999</v>
      </c>
      <c r="T128" s="29">
        <f>(J128+K128+L128)+IF((VLOOKUP(Q128,MogulsDD!$A$1:$C$1000,3,FALSE)*(M128+O128)/2)&gt;3.75,3.75,VLOOKUP(Q128,MogulsDD!$A$1:$C$1000,3,FALSE)*(M128+O128)/2)+IF((VLOOKUP(R128,MogulsDD!$A$1:$C$1000,3,FALSE)*(N128+P128)/2)&gt;3.75,3.75,VLOOKUP(R128,MogulsDD!$A$1:$C$1000,3,FALSE)*(N128+P128)/2)+IF((18-12*S128/$J$5)&gt;7.5,7.5,IF((18-12*S128/$J$5)&lt;0,0,(18-12*S128/$J$5)))</f>
        <v>0</v>
      </c>
      <c r="U128" s="45"/>
      <c r="V128" s="45"/>
      <c r="W128" s="45"/>
      <c r="X128" s="45"/>
      <c r="Y128" s="46"/>
      <c r="Z128" s="45"/>
      <c r="AA128" s="45"/>
      <c r="AB128" s="45"/>
      <c r="AC128" s="45"/>
      <c r="AD128" s="46"/>
      <c r="AE128" s="45"/>
      <c r="AF128" s="45"/>
      <c r="AG128" s="45"/>
      <c r="AH128" s="45"/>
      <c r="AI128" s="46"/>
      <c r="AJ128" s="51"/>
      <c r="AK128" s="46"/>
      <c r="AL128" s="44"/>
      <c r="AM128" s="44"/>
    </row>
    <row r="129" spans="1:39">
      <c r="A129" s="22">
        <f t="shared" si="3"/>
        <v>53</v>
      </c>
      <c r="B129" s="37">
        <v>185</v>
      </c>
      <c r="C129" s="25"/>
      <c r="D129" s="25" t="s">
        <v>487</v>
      </c>
      <c r="E129" s="25"/>
      <c r="F129" s="25"/>
      <c r="G129" s="25"/>
      <c r="H129" s="25"/>
      <c r="I129" s="26" t="s">
        <v>402</v>
      </c>
      <c r="J129" s="38"/>
      <c r="K129" s="31"/>
      <c r="L129" s="31"/>
      <c r="M129" s="59"/>
      <c r="N129" s="59"/>
      <c r="O129" s="56"/>
      <c r="P129" s="56"/>
      <c r="Q129" s="56" t="s">
        <v>68</v>
      </c>
      <c r="R129" s="56" t="s">
        <v>68</v>
      </c>
      <c r="S129" s="28">
        <v>9999</v>
      </c>
      <c r="T129" s="29">
        <f>(J129+K129+L129)+IF((VLOOKUP(Q129,MogulsDD!$A$1:$C$1000,3,FALSE)*(M129+O129)/2)&gt;3.75,3.75,VLOOKUP(Q129,MogulsDD!$A$1:$C$1000,3,FALSE)*(M129+O129)/2)+IF((VLOOKUP(R129,MogulsDD!$A$1:$C$1000,3,FALSE)*(N129+P129)/2)&gt;3.75,3.75,VLOOKUP(R129,MogulsDD!$A$1:$C$1000,3,FALSE)*(N129+P129)/2)+IF((18-12*S129/$J$5)&gt;7.5,7.5,IF((18-12*S129/$J$5)&lt;0,0,(18-12*S129/$J$5)))</f>
        <v>0</v>
      </c>
      <c r="U129" s="45"/>
      <c r="V129" s="45"/>
      <c r="W129" s="45"/>
      <c r="X129" s="45"/>
      <c r="Y129" s="46"/>
      <c r="Z129" s="45"/>
      <c r="AA129" s="45"/>
      <c r="AB129" s="45"/>
      <c r="AC129" s="45"/>
      <c r="AD129" s="46"/>
      <c r="AE129" s="45"/>
      <c r="AF129" s="45"/>
      <c r="AG129" s="45"/>
      <c r="AH129" s="45"/>
      <c r="AI129" s="46"/>
      <c r="AJ129" s="51"/>
      <c r="AK129" s="46"/>
      <c r="AL129" s="44"/>
      <c r="AM129" s="44"/>
    </row>
    <row r="130" spans="1:39">
      <c r="A130" s="22">
        <f t="shared" si="3"/>
        <v>53</v>
      </c>
      <c r="B130" s="17"/>
      <c r="C130" s="18"/>
      <c r="D130" s="18"/>
      <c r="E130" s="18"/>
      <c r="F130" s="18"/>
      <c r="G130" s="18"/>
      <c r="H130" s="18"/>
      <c r="I130" s="20"/>
      <c r="J130" s="38"/>
      <c r="K130" s="31"/>
      <c r="L130" s="31"/>
      <c r="M130" s="59"/>
      <c r="N130" s="59"/>
      <c r="O130" s="56"/>
      <c r="P130" s="56"/>
      <c r="Q130" s="56" t="s">
        <v>68</v>
      </c>
      <c r="R130" s="56" t="s">
        <v>68</v>
      </c>
      <c r="S130" s="28">
        <v>9999</v>
      </c>
      <c r="T130" s="29">
        <f>(J130+K130+L130)+IF((VLOOKUP(Q130,MogulsDD!$A$1:$C$1000,3,FALSE)*(M130+O130)/2)&gt;3.75,3.75,VLOOKUP(Q130,MogulsDD!$A$1:$C$1000,3,FALSE)*(M130+O130)/2)+IF((VLOOKUP(R130,MogulsDD!$A$1:$C$1000,3,FALSE)*(N130+P130)/2)&gt;3.75,3.75,VLOOKUP(R130,MogulsDD!$A$1:$C$1000,3,FALSE)*(N130+P130)/2)+IF((18-12*S130/$J$5)&gt;7.5,7.5,IF((18-12*S130/$J$5)&lt;0,0,(18-12*S130/$J$5)))</f>
        <v>0</v>
      </c>
      <c r="U130" s="45"/>
      <c r="V130" s="45"/>
      <c r="W130" s="45"/>
      <c r="X130" s="45"/>
      <c r="Y130" s="46"/>
      <c r="Z130" s="45"/>
      <c r="AA130" s="45"/>
      <c r="AB130" s="45"/>
      <c r="AC130" s="45"/>
      <c r="AD130" s="46"/>
      <c r="AE130" s="45"/>
      <c r="AF130" s="45"/>
      <c r="AG130" s="45"/>
      <c r="AH130" s="45"/>
      <c r="AI130" s="46"/>
      <c r="AJ130" s="51"/>
      <c r="AK130" s="46"/>
      <c r="AL130" s="44"/>
      <c r="AM130" s="44"/>
    </row>
    <row r="131" spans="1:39"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4"/>
      <c r="AM131" s="44"/>
    </row>
    <row r="132" spans="1:39"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4"/>
      <c r="AM132" s="44"/>
    </row>
    <row r="133" spans="1:39"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4"/>
      <c r="AM133" s="44"/>
    </row>
    <row r="134" spans="1:39"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4"/>
      <c r="AM134" s="44"/>
    </row>
    <row r="135" spans="1:39"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4"/>
      <c r="AM135" s="44"/>
    </row>
    <row r="136" spans="1:39"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4"/>
      <c r="AM136" s="44"/>
    </row>
    <row r="137" spans="1:39"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4"/>
      <c r="AM137" s="44"/>
    </row>
    <row r="138" spans="1:39"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4"/>
      <c r="AM138" s="44"/>
    </row>
    <row r="139" spans="1:39"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4"/>
      <c r="AM139" s="44"/>
    </row>
    <row r="140" spans="1:39"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4"/>
      <c r="AM140" s="44"/>
    </row>
    <row r="141" spans="1:39"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4"/>
      <c r="AM141" s="44"/>
    </row>
    <row r="142" spans="1:39"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4"/>
      <c r="AM142" s="44"/>
    </row>
    <row r="143" spans="1:39"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4"/>
      <c r="AM143" s="44"/>
    </row>
    <row r="144" spans="1:39"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4"/>
      <c r="AM144" s="44"/>
    </row>
    <row r="145" spans="21:39"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4"/>
      <c r="AM145" s="44"/>
    </row>
    <row r="146" spans="21:39"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4"/>
      <c r="AM146" s="44"/>
    </row>
    <row r="147" spans="21:39"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4"/>
      <c r="AM147" s="44"/>
    </row>
    <row r="148" spans="21:39"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4"/>
      <c r="AM148" s="44"/>
    </row>
    <row r="149" spans="21:39"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4"/>
      <c r="AM149" s="44"/>
    </row>
    <row r="150" spans="21:39"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4"/>
      <c r="AM150" s="44"/>
    </row>
    <row r="151" spans="21:39"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 spans="21:39"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 spans="21:39"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 spans="21:39"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 spans="21:39"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 spans="21:39"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 spans="21:39"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 spans="21:39"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 spans="21:39"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 spans="21:39"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 spans="21:39"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 spans="21:39"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 spans="21:39"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 spans="21:39"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 spans="21:39"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 spans="21:39"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 spans="21:39"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 spans="21:39"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 spans="21:39"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 spans="21:39"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 spans="21:39"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 spans="21:39"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</sheetData>
  <sortState ref="B61:T129">
    <sortCondition descending="1" ref="T61:T129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172"/>
  <sheetViews>
    <sheetView tabSelected="1" topLeftCell="A4" workbookViewId="0">
      <selection activeCell="V19" sqref="V19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7.44140625" customWidth="1"/>
    <col min="6" max="6" width="6.33203125" customWidth="1"/>
    <col min="7" max="7" width="8.5546875" customWidth="1"/>
    <col min="8" max="8" width="8.33203125" customWidth="1"/>
    <col min="9" max="9" width="7.5546875" customWidth="1"/>
    <col min="10" max="12" width="7.5546875" bestFit="1" customWidth="1"/>
    <col min="13" max="16" width="10.109375" bestFit="1" customWidth="1"/>
    <col min="17" max="18" width="7" bestFit="1" customWidth="1"/>
    <col min="19" max="19" width="5" bestFit="1" customWidth="1"/>
  </cols>
  <sheetData>
    <row r="1" spans="1:39" ht="24.6">
      <c r="A1" s="99" t="s">
        <v>486</v>
      </c>
      <c r="B1" s="99"/>
      <c r="C1" s="99"/>
      <c r="D1" s="99"/>
      <c r="E1" s="99"/>
      <c r="F1" s="99"/>
      <c r="G1" s="99"/>
      <c r="H1" s="99"/>
      <c r="I1" s="9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01" t="s">
        <v>8</v>
      </c>
      <c r="B5" s="102"/>
      <c r="C5" s="103" t="s">
        <v>481</v>
      </c>
      <c r="D5" s="104"/>
      <c r="E5" s="104"/>
      <c r="F5" s="105"/>
      <c r="G5" s="1"/>
      <c r="H5" s="1"/>
      <c r="I5" s="43" t="s">
        <v>74</v>
      </c>
      <c r="J5" s="1">
        <v>14.5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06" t="s">
        <v>9</v>
      </c>
      <c r="B6" s="107"/>
      <c r="C6" s="108" t="s">
        <v>482</v>
      </c>
      <c r="D6" s="109"/>
      <c r="E6" s="109"/>
      <c r="F6" s="1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06" t="s">
        <v>10</v>
      </c>
      <c r="B7" s="107"/>
      <c r="C7" s="108" t="s">
        <v>483</v>
      </c>
      <c r="D7" s="109"/>
      <c r="E7" s="109"/>
      <c r="F7" s="110"/>
      <c r="G7" s="1"/>
      <c r="H7" s="1"/>
      <c r="I7" s="1" t="s">
        <v>494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06" t="s">
        <v>11</v>
      </c>
      <c r="B8" s="107"/>
      <c r="C8" s="108" t="s">
        <v>484</v>
      </c>
      <c r="D8" s="109"/>
      <c r="E8" s="109"/>
      <c r="F8" s="110"/>
      <c r="G8" s="1"/>
      <c r="H8" s="1"/>
      <c r="I8" s="1"/>
      <c r="J8" s="1" t="s">
        <v>489</v>
      </c>
      <c r="K8" s="1" t="s">
        <v>490</v>
      </c>
      <c r="L8" s="1" t="s">
        <v>491</v>
      </c>
      <c r="M8" s="1" t="s">
        <v>492</v>
      </c>
      <c r="N8" s="1" t="s">
        <v>493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11" t="s">
        <v>12</v>
      </c>
      <c r="B9" s="112"/>
      <c r="C9" s="113" t="s">
        <v>485</v>
      </c>
      <c r="D9" s="114"/>
      <c r="E9" s="114"/>
      <c r="F9" s="1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44"/>
      <c r="AL9" s="44"/>
      <c r="AM9" s="44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  <c r="AL10" s="44"/>
      <c r="AM10" s="44"/>
    </row>
    <row r="11" spans="1:39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24"/>
      <c r="K11" s="9"/>
      <c r="L11" s="9"/>
      <c r="M11" s="9"/>
      <c r="N11" s="9"/>
      <c r="O11" s="9"/>
      <c r="P11" s="9"/>
      <c r="Q11" s="9"/>
      <c r="R11" s="9"/>
      <c r="S11" s="9"/>
      <c r="T11" s="52"/>
      <c r="U11" s="45"/>
      <c r="V11" s="45"/>
      <c r="W11" s="45"/>
      <c r="X11" s="45"/>
      <c r="Y11" s="45"/>
      <c r="Z11" s="45"/>
      <c r="AA11" s="45"/>
      <c r="AB11" s="45"/>
      <c r="AC11" s="45"/>
      <c r="AD11" s="47"/>
      <c r="AE11" s="45"/>
      <c r="AF11" s="45"/>
      <c r="AG11" s="45"/>
      <c r="AH11" s="45"/>
      <c r="AI11" s="47"/>
      <c r="AJ11" s="45"/>
      <c r="AK11" s="46"/>
      <c r="AL11" s="44"/>
      <c r="AM11" s="44"/>
    </row>
    <row r="12" spans="1:39" ht="13.8" thickBot="1">
      <c r="A12" s="2" t="s">
        <v>1</v>
      </c>
      <c r="B12" s="3" t="s">
        <v>2</v>
      </c>
      <c r="C12" s="3" t="s">
        <v>13</v>
      </c>
      <c r="D12" s="3" t="s">
        <v>101</v>
      </c>
      <c r="E12" s="3"/>
      <c r="F12" s="3" t="s">
        <v>21</v>
      </c>
      <c r="G12" s="3" t="s">
        <v>4</v>
      </c>
      <c r="H12" s="3" t="s">
        <v>5</v>
      </c>
      <c r="I12" s="4" t="s">
        <v>6</v>
      </c>
      <c r="J12" s="2" t="s">
        <v>14</v>
      </c>
      <c r="K12" s="3" t="s">
        <v>15</v>
      </c>
      <c r="L12" s="3" t="s">
        <v>16</v>
      </c>
      <c r="M12" s="3" t="s">
        <v>71</v>
      </c>
      <c r="N12" s="3" t="s">
        <v>70</v>
      </c>
      <c r="O12" s="3" t="s">
        <v>72</v>
      </c>
      <c r="P12" s="3" t="s">
        <v>73</v>
      </c>
      <c r="Q12" s="3" t="s">
        <v>64</v>
      </c>
      <c r="R12" s="3" t="s">
        <v>65</v>
      </c>
      <c r="S12" s="3" t="s">
        <v>25</v>
      </c>
      <c r="T12" s="53" t="s">
        <v>17</v>
      </c>
      <c r="U12" s="48"/>
      <c r="V12" s="48"/>
      <c r="W12" s="48"/>
      <c r="X12" s="48"/>
      <c r="Y12" s="49"/>
      <c r="Z12" s="48"/>
      <c r="AA12" s="48"/>
      <c r="AB12" s="48"/>
      <c r="AC12" s="48"/>
      <c r="AD12" s="49"/>
      <c r="AE12" s="48"/>
      <c r="AF12" s="48"/>
      <c r="AG12" s="48"/>
      <c r="AH12" s="48"/>
      <c r="AI12" s="49"/>
      <c r="AJ12" s="50"/>
      <c r="AK12" s="46"/>
      <c r="AL12" s="44"/>
      <c r="AM12" s="44"/>
    </row>
    <row r="13" spans="1:39">
      <c r="A13" s="22">
        <f>RANK(T13,$T$13:$T$20,0)</f>
        <v>1</v>
      </c>
      <c r="B13" s="25">
        <v>111</v>
      </c>
      <c r="C13" s="25"/>
      <c r="D13" s="25" t="s">
        <v>175</v>
      </c>
      <c r="E13" s="25"/>
      <c r="F13" s="25"/>
      <c r="G13" s="25"/>
      <c r="H13" s="25"/>
      <c r="I13" s="26" t="s">
        <v>176</v>
      </c>
      <c r="J13" s="27">
        <v>3.9</v>
      </c>
      <c r="K13" s="28">
        <v>3.9</v>
      </c>
      <c r="L13" s="28">
        <v>3.9</v>
      </c>
      <c r="M13" s="58">
        <v>1.8</v>
      </c>
      <c r="N13" s="58">
        <v>1.8</v>
      </c>
      <c r="O13" s="56">
        <v>2</v>
      </c>
      <c r="P13" s="56">
        <v>2</v>
      </c>
      <c r="Q13" s="56" t="s">
        <v>57</v>
      </c>
      <c r="R13" s="56" t="s">
        <v>57</v>
      </c>
      <c r="S13" s="28">
        <v>15.56</v>
      </c>
      <c r="T13" s="29">
        <f>(J13+K13+L13)+IF((VLOOKUP(Q13,MogulsDD!$A$1:$C$1000,3,FALSE)*(M13+O13)/2)&gt;3.75,3.75,VLOOKUP(Q13,MogulsDD!$A$1:$C$1000,3,FALSE)*(M13+O13)/2)+IF((VLOOKUP(R13,MogulsDD!$A$1:$C$1000,3,FALSE)*(N13+P13)/2)&gt;3.75,3.75,VLOOKUP(R13,MogulsDD!$A$1:$C$1000,3,FALSE)*(N13+P13)/2)+IF((18-12*S13/$J$5)&gt;7.5,7.5,IF((18-12*S13/$J$5)&lt;0,0,(18-12*S13/$J$5)))</f>
        <v>19.140758620689656</v>
      </c>
      <c r="U13" s="45"/>
      <c r="V13" s="45">
        <v>1000</v>
      </c>
      <c r="W13" s="45"/>
      <c r="X13" s="45"/>
      <c r="Y13" s="46"/>
      <c r="Z13" s="45"/>
      <c r="AA13" s="45"/>
      <c r="AB13" s="45"/>
      <c r="AC13" s="45"/>
      <c r="AD13" s="46"/>
      <c r="AE13" s="45"/>
      <c r="AF13" s="45"/>
      <c r="AG13" s="45"/>
      <c r="AH13" s="45"/>
      <c r="AI13" s="46"/>
      <c r="AJ13" s="51"/>
      <c r="AK13" s="46"/>
      <c r="AL13" s="44"/>
      <c r="AM13" s="44"/>
    </row>
    <row r="14" spans="1:39">
      <c r="A14" s="22">
        <f>RANK(T14,$T$13:$T$20,0)</f>
        <v>2</v>
      </c>
      <c r="B14" s="25">
        <v>104</v>
      </c>
      <c r="C14" s="25"/>
      <c r="D14" s="25" t="s">
        <v>167</v>
      </c>
      <c r="E14" s="25"/>
      <c r="F14" s="25"/>
      <c r="G14" s="25"/>
      <c r="H14" s="25"/>
      <c r="I14" s="26" t="s">
        <v>23</v>
      </c>
      <c r="J14" s="30">
        <v>3.2</v>
      </c>
      <c r="K14" s="31">
        <v>4</v>
      </c>
      <c r="L14" s="31">
        <v>3.7</v>
      </c>
      <c r="M14" s="59">
        <v>1.4</v>
      </c>
      <c r="N14" s="59">
        <v>1.4</v>
      </c>
      <c r="O14" s="56">
        <v>1.2</v>
      </c>
      <c r="P14" s="56">
        <v>1.2</v>
      </c>
      <c r="Q14" s="56" t="s">
        <v>66</v>
      </c>
      <c r="R14" s="56" t="s">
        <v>66</v>
      </c>
      <c r="S14" s="28">
        <v>15.45</v>
      </c>
      <c r="T14" s="29">
        <f>(J14+K14+L14)+IF((VLOOKUP(Q14,MogulsDD!$A$1:$C$1000,3,FALSE)*(M14+O14)/2)&gt;3.75,3.75,VLOOKUP(Q14,MogulsDD!$A$1:$C$1000,3,FALSE)*(M14+O14)/2)+IF((VLOOKUP(R14,MogulsDD!$A$1:$C$1000,3,FALSE)*(N14+P14)/2)&gt;3.75,3.75,VLOOKUP(R14,MogulsDD!$A$1:$C$1000,3,FALSE)*(N14+P14)/2)+IF((18-12*S14/$J$5)&gt;7.5,7.5,IF((18-12*S14/$J$5)&lt;0,0,(18-12*S14/$J$5)))</f>
        <v>18.843793103448277</v>
      </c>
      <c r="U14" s="45"/>
      <c r="V14" s="45">
        <v>900</v>
      </c>
      <c r="W14" s="45"/>
      <c r="X14" s="45"/>
      <c r="Y14" s="46"/>
      <c r="Z14" s="45"/>
      <c r="AA14" s="45"/>
      <c r="AB14" s="45"/>
      <c r="AC14" s="45"/>
      <c r="AD14" s="46"/>
      <c r="AE14" s="45"/>
      <c r="AF14" s="45"/>
      <c r="AG14" s="45"/>
      <c r="AH14" s="45"/>
      <c r="AI14" s="46"/>
      <c r="AJ14" s="51"/>
      <c r="AK14" s="46"/>
      <c r="AL14" s="44"/>
      <c r="AM14" s="44"/>
    </row>
    <row r="15" spans="1:39">
      <c r="A15" s="22">
        <f>RANK(T15,$T$13:$T$20,0)</f>
        <v>3</v>
      </c>
      <c r="B15" s="25">
        <v>110</v>
      </c>
      <c r="C15" s="25"/>
      <c r="D15" s="25" t="s">
        <v>174</v>
      </c>
      <c r="E15" s="25"/>
      <c r="F15" s="25"/>
      <c r="G15" s="25"/>
      <c r="H15" s="25"/>
      <c r="I15" s="26" t="s">
        <v>24</v>
      </c>
      <c r="J15" s="30">
        <v>3.7</v>
      </c>
      <c r="K15" s="31">
        <v>3.8</v>
      </c>
      <c r="L15" s="31">
        <v>3.4</v>
      </c>
      <c r="M15" s="59">
        <v>1.5</v>
      </c>
      <c r="N15" s="59">
        <v>1.5</v>
      </c>
      <c r="O15" s="56">
        <v>1.4</v>
      </c>
      <c r="P15" s="56">
        <v>1.4</v>
      </c>
      <c r="Q15" s="56" t="s">
        <v>57</v>
      </c>
      <c r="R15" s="56" t="s">
        <v>57</v>
      </c>
      <c r="S15" s="28">
        <v>14.36</v>
      </c>
      <c r="T15" s="29">
        <f>(J15+K15+L15)+IF((VLOOKUP(Q15,MogulsDD!$A$1:$C$1000,3,FALSE)*(M15+O15)/2)&gt;3.75,3.75,VLOOKUP(Q15,MogulsDD!$A$1:$C$1000,3,FALSE)*(M15+O15)/2)+IF((VLOOKUP(R15,MogulsDD!$A$1:$C$1000,3,FALSE)*(N15+P15)/2)&gt;3.75,3.75,VLOOKUP(R15,MogulsDD!$A$1:$C$1000,3,FALSE)*(N15+P15)/2)+IF((18-12*S15/$J$5)&gt;7.5,7.5,IF((18-12*S15/$J$5)&lt;0,0,(18-12*S15/$J$5)))</f>
        <v>18.784862068965516</v>
      </c>
      <c r="U15" s="45"/>
      <c r="V15" s="45">
        <v>810</v>
      </c>
      <c r="W15" s="45"/>
      <c r="X15" s="45"/>
      <c r="Y15" s="46"/>
      <c r="Z15" s="45"/>
      <c r="AA15" s="45"/>
      <c r="AB15" s="45"/>
      <c r="AC15" s="45"/>
      <c r="AD15" s="46"/>
      <c r="AE15" s="45"/>
      <c r="AF15" s="45"/>
      <c r="AG15" s="45"/>
      <c r="AH15" s="45"/>
      <c r="AI15" s="46"/>
      <c r="AJ15" s="51"/>
      <c r="AK15" s="46"/>
      <c r="AL15" s="44"/>
      <c r="AM15" s="44"/>
    </row>
    <row r="16" spans="1:39">
      <c r="A16" s="22">
        <f>RANK(T16,$T$13:$T$20,0)</f>
        <v>4</v>
      </c>
      <c r="B16" s="25">
        <v>112</v>
      </c>
      <c r="C16" s="25"/>
      <c r="D16" s="25" t="s">
        <v>177</v>
      </c>
      <c r="E16" s="25"/>
      <c r="F16" s="25"/>
      <c r="G16" s="25"/>
      <c r="H16" s="25"/>
      <c r="I16" s="26" t="s">
        <v>176</v>
      </c>
      <c r="J16" s="30">
        <v>2.6</v>
      </c>
      <c r="K16" s="31">
        <v>3.3</v>
      </c>
      <c r="L16" s="31">
        <v>3</v>
      </c>
      <c r="M16" s="59">
        <v>1.2</v>
      </c>
      <c r="N16" s="59">
        <v>1.2</v>
      </c>
      <c r="O16" s="56">
        <v>1.2</v>
      </c>
      <c r="P16" s="56">
        <v>1.2</v>
      </c>
      <c r="Q16" s="56" t="s">
        <v>57</v>
      </c>
      <c r="R16" s="56" t="s">
        <v>57</v>
      </c>
      <c r="S16" s="28">
        <v>13.95</v>
      </c>
      <c r="T16" s="29">
        <f>(J16+K16+L16)+IF((VLOOKUP(Q16,MogulsDD!$A$1:$C$1000,3,FALSE)*(M16+O16)/2)&gt;3.75,3.75,VLOOKUP(Q16,MogulsDD!$A$1:$C$1000,3,FALSE)*(M16+O16)/2)+IF((VLOOKUP(R16,MogulsDD!$A$1:$C$1000,3,FALSE)*(N16+P16)/2)&gt;3.75,3.75,VLOOKUP(R16,MogulsDD!$A$1:$C$1000,3,FALSE)*(N16+P16)/2)+IF((18-12*S16/$J$5)&gt;7.5,7.5,IF((18-12*S16/$J$5)&lt;0,0,(18-12*S16/$J$5)))</f>
        <v>16.819172413793105</v>
      </c>
      <c r="U16" s="45"/>
      <c r="V16" s="45">
        <v>729</v>
      </c>
      <c r="W16" s="45"/>
      <c r="X16" s="45"/>
      <c r="Y16" s="46"/>
      <c r="Z16" s="45"/>
      <c r="AA16" s="45"/>
      <c r="AB16" s="45"/>
      <c r="AC16" s="45"/>
      <c r="AD16" s="46"/>
      <c r="AE16" s="45"/>
      <c r="AF16" s="45"/>
      <c r="AG16" s="45"/>
      <c r="AH16" s="45"/>
      <c r="AI16" s="46"/>
      <c r="AJ16" s="51"/>
      <c r="AK16" s="46"/>
      <c r="AL16" s="44"/>
      <c r="AM16" s="44"/>
    </row>
    <row r="17" spans="1:39">
      <c r="A17" s="22">
        <f>RANK(T17,$T$13:$T$20,0)</f>
        <v>5</v>
      </c>
      <c r="B17" s="25">
        <v>101</v>
      </c>
      <c r="C17" s="25"/>
      <c r="D17" s="25" t="s">
        <v>164</v>
      </c>
      <c r="E17" s="25"/>
      <c r="F17" s="25"/>
      <c r="G17" s="25"/>
      <c r="H17" s="25"/>
      <c r="I17" s="26" t="s">
        <v>23</v>
      </c>
      <c r="J17" s="30">
        <v>3.2</v>
      </c>
      <c r="K17" s="31">
        <v>3.2</v>
      </c>
      <c r="L17" s="31">
        <v>2.9</v>
      </c>
      <c r="M17" s="59">
        <v>1.7</v>
      </c>
      <c r="N17" s="59">
        <v>1.7</v>
      </c>
      <c r="O17" s="56">
        <v>1.6</v>
      </c>
      <c r="P17" s="56">
        <v>1.6</v>
      </c>
      <c r="Q17" s="56" t="s">
        <v>57</v>
      </c>
      <c r="R17" s="56" t="s">
        <v>57</v>
      </c>
      <c r="S17" s="28">
        <v>16.739999999999998</v>
      </c>
      <c r="T17" s="29">
        <f>(J17+K17+L17)+IF((VLOOKUP(Q17,MogulsDD!$A$1:$C$1000,3,FALSE)*(M17+O17)/2)&gt;3.75,3.75,VLOOKUP(Q17,MogulsDD!$A$1:$C$1000,3,FALSE)*(M17+O17)/2)+IF((VLOOKUP(R17,MogulsDD!$A$1:$C$1000,3,FALSE)*(N17+P17)/2)&gt;3.75,3.75,VLOOKUP(R17,MogulsDD!$A$1:$C$1000,3,FALSE)*(N17+P17)/2)+IF((18-12*S17/$J$5)&gt;7.5,7.5,IF((18-12*S17/$J$5)&lt;0,0,(18-12*S17/$J$5)))</f>
        <v>15.459206896551724</v>
      </c>
      <c r="U17" s="45"/>
      <c r="V17" s="45">
        <v>656</v>
      </c>
      <c r="W17" s="45"/>
      <c r="X17" s="45"/>
      <c r="Y17" s="46"/>
      <c r="Z17" s="45"/>
      <c r="AA17" s="45"/>
      <c r="AB17" s="45"/>
      <c r="AC17" s="45"/>
      <c r="AD17" s="46"/>
      <c r="AE17" s="45"/>
      <c r="AF17" s="45"/>
      <c r="AG17" s="45"/>
      <c r="AH17" s="45"/>
      <c r="AI17" s="46"/>
      <c r="AJ17" s="51"/>
      <c r="AK17" s="46"/>
      <c r="AL17" s="44"/>
      <c r="AM17" s="44"/>
    </row>
    <row r="18" spans="1:39" ht="13.8" thickBot="1">
      <c r="A18" s="22">
        <f>RANK(T18,$T$13:$T$20,0)</f>
        <v>6</v>
      </c>
      <c r="B18" s="14">
        <v>107</v>
      </c>
      <c r="C18" s="14"/>
      <c r="D18" s="14" t="s">
        <v>170</v>
      </c>
      <c r="E18" s="14"/>
      <c r="F18" s="14"/>
      <c r="G18" s="14"/>
      <c r="H18" s="14"/>
      <c r="I18" s="21" t="s">
        <v>23</v>
      </c>
      <c r="J18" s="32">
        <v>2.5</v>
      </c>
      <c r="K18" s="33">
        <v>3</v>
      </c>
      <c r="L18" s="33">
        <v>2.4</v>
      </c>
      <c r="M18" s="60">
        <v>0.4</v>
      </c>
      <c r="N18" s="60">
        <v>0.4</v>
      </c>
      <c r="O18" s="57">
        <v>0.3</v>
      </c>
      <c r="P18" s="57">
        <v>0.3</v>
      </c>
      <c r="Q18" s="56" t="s">
        <v>58</v>
      </c>
      <c r="R18" s="56" t="s">
        <v>58</v>
      </c>
      <c r="S18" s="28">
        <v>14.85</v>
      </c>
      <c r="T18" s="29">
        <f>(J18+K18+L18)+IF((VLOOKUP(Q18,MogulsDD!$A$1:$C$1000,3,FALSE)*(M18+O18)/2)&gt;3.75,3.75,VLOOKUP(Q18,MogulsDD!$A$1:$C$1000,3,FALSE)*(M18+O18)/2)+IF((VLOOKUP(R18,MogulsDD!$A$1:$C$1000,3,FALSE)*(N18+P18)/2)&gt;3.75,3.75,VLOOKUP(R18,MogulsDD!$A$1:$C$1000,3,FALSE)*(N18+P18)/2)+IF((18-12*S18/$J$5)&gt;7.5,7.5,IF((18-12*S18/$J$5)&lt;0,0,(18-12*S18/$J$5)))</f>
        <v>13.96034482758621</v>
      </c>
      <c r="U18" s="45"/>
      <c r="V18" s="45">
        <v>590</v>
      </c>
      <c r="W18" s="45"/>
      <c r="X18" s="45"/>
      <c r="Y18" s="46"/>
      <c r="Z18" s="45"/>
      <c r="AA18" s="45"/>
      <c r="AB18" s="45"/>
      <c r="AC18" s="45"/>
      <c r="AD18" s="46"/>
      <c r="AE18" s="45"/>
      <c r="AF18" s="45"/>
      <c r="AG18" s="45"/>
      <c r="AH18" s="45"/>
      <c r="AI18" s="46"/>
      <c r="AJ18" s="51"/>
      <c r="AK18" s="46"/>
      <c r="AL18" s="44"/>
      <c r="AM18" s="44"/>
    </row>
    <row r="19" spans="1:39">
      <c r="A19" s="22">
        <f>RANK(T19,$T$13:$T$20,0)</f>
        <v>7</v>
      </c>
      <c r="B19" s="25"/>
      <c r="C19" s="25"/>
      <c r="D19" s="25"/>
      <c r="E19" s="25"/>
      <c r="F19" s="25"/>
      <c r="G19" s="25"/>
      <c r="H19" s="25"/>
      <c r="I19" s="26"/>
      <c r="J19" s="30"/>
      <c r="K19" s="31"/>
      <c r="L19" s="31"/>
      <c r="M19" s="59"/>
      <c r="N19" s="59"/>
      <c r="O19" s="56"/>
      <c r="P19" s="56"/>
      <c r="Q19" s="56" t="s">
        <v>68</v>
      </c>
      <c r="R19" s="56" t="s">
        <v>68</v>
      </c>
      <c r="S19" s="28">
        <v>9999</v>
      </c>
      <c r="T19" s="29">
        <f>(J19+K19+L19)+IF((VLOOKUP(Q19,MogulsDD!$A$1:$C$1000,3,FALSE)*(M19+O19)/2)&gt;3.75,3.75,VLOOKUP(Q19,MogulsDD!$A$1:$C$1000,3,FALSE)*(M19+O19)/2)+IF((VLOOKUP(R19,MogulsDD!$A$1:$C$1000,3,FALSE)*(N19+P19)/2)&gt;3.75,3.75,VLOOKUP(R19,MogulsDD!$A$1:$C$1000,3,FALSE)*(N19+P19)/2)+IF((18-12*S19/$J$5)&gt;7.5,7.5,IF((18-12*S19/$J$5)&lt;0,0,(18-12*S19/$J$5)))</f>
        <v>0</v>
      </c>
      <c r="U19" s="45"/>
      <c r="V19" s="45"/>
      <c r="W19" s="45"/>
      <c r="X19" s="45"/>
      <c r="Y19" s="46"/>
      <c r="Z19" s="45"/>
      <c r="AA19" s="45"/>
      <c r="AB19" s="45"/>
      <c r="AC19" s="45"/>
      <c r="AD19" s="46"/>
      <c r="AE19" s="45"/>
      <c r="AF19" s="45"/>
      <c r="AG19" s="45"/>
      <c r="AH19" s="45"/>
      <c r="AI19" s="46"/>
      <c r="AJ19" s="51"/>
      <c r="AK19" s="46"/>
      <c r="AL19" s="44"/>
      <c r="AM19" s="44"/>
    </row>
    <row r="20" spans="1:39" ht="13.8" thickBot="1">
      <c r="A20" s="22">
        <f>RANK(T20,$T$13:$T$20,0)</f>
        <v>7</v>
      </c>
      <c r="B20" s="34"/>
      <c r="C20" s="34"/>
      <c r="D20" s="34"/>
      <c r="E20" s="34"/>
      <c r="F20" s="34"/>
      <c r="G20" s="34"/>
      <c r="H20" s="34"/>
      <c r="I20" s="35"/>
      <c r="J20" s="32"/>
      <c r="K20" s="33"/>
      <c r="L20" s="33"/>
      <c r="M20" s="60"/>
      <c r="N20" s="60"/>
      <c r="O20" s="62"/>
      <c r="P20" s="62"/>
      <c r="Q20" s="56" t="s">
        <v>68</v>
      </c>
      <c r="R20" s="56" t="s">
        <v>68</v>
      </c>
      <c r="S20" s="28">
        <v>9999</v>
      </c>
      <c r="T20" s="29">
        <f>(J20+K20+L20)+IF((VLOOKUP(Q20,MogulsDD!$A$1:$C$1000,3,FALSE)*(M20+O20)/2)&gt;3.75,3.75,VLOOKUP(Q20,MogulsDD!$A$1:$C$1000,3,FALSE)*(M20+O20)/2)+IF((VLOOKUP(R20,MogulsDD!$A$1:$C$1000,3,FALSE)*(N20+P20)/2)&gt;3.75,3.75,VLOOKUP(R20,MogulsDD!$A$1:$C$1000,3,FALSE)*(N20+P20)/2)+IF((18-12*S20/$J$5)&gt;7.5,7.5,IF((18-12*S20/$J$5)&lt;0,0,(18-12*S20/$J$5)))</f>
        <v>0</v>
      </c>
      <c r="U20" s="45"/>
      <c r="V20" s="45"/>
      <c r="W20" s="45"/>
      <c r="X20" s="45"/>
      <c r="Y20" s="46"/>
      <c r="Z20" s="45"/>
      <c r="AA20" s="45"/>
      <c r="AB20" s="45"/>
      <c r="AC20" s="45"/>
      <c r="AD20" s="46"/>
      <c r="AE20" s="45"/>
      <c r="AF20" s="45"/>
      <c r="AG20" s="45"/>
      <c r="AH20" s="45"/>
      <c r="AI20" s="46"/>
      <c r="AJ20" s="51"/>
      <c r="AK20" s="46"/>
      <c r="AL20" s="44"/>
      <c r="AM20" s="44"/>
    </row>
    <row r="21" spans="1:39" ht="13.8" thickBot="1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54"/>
      <c r="U21" s="45"/>
      <c r="V21" s="45"/>
      <c r="W21" s="45"/>
      <c r="X21" s="45"/>
      <c r="Y21" s="46"/>
      <c r="Z21" s="45"/>
      <c r="AA21" s="45"/>
      <c r="AB21" s="45"/>
      <c r="AC21" s="45"/>
      <c r="AD21" s="46"/>
      <c r="AE21" s="45"/>
      <c r="AF21" s="45"/>
      <c r="AG21" s="45"/>
      <c r="AH21" s="45"/>
      <c r="AI21" s="46"/>
      <c r="AJ21" s="51"/>
      <c r="AK21" s="46"/>
      <c r="AL21" s="44"/>
      <c r="AM21" s="44"/>
    </row>
    <row r="22" spans="1:39" ht="13.8" thickBot="1">
      <c r="A22" s="12"/>
      <c r="B22" s="11"/>
      <c r="C22" s="9"/>
      <c r="D22" s="9"/>
      <c r="E22" s="36" t="s">
        <v>7</v>
      </c>
      <c r="F22" s="9"/>
      <c r="G22" s="9"/>
      <c r="H22" s="9"/>
      <c r="I22" s="10"/>
      <c r="J22" s="24"/>
      <c r="K22" s="9"/>
      <c r="L22" s="9"/>
      <c r="M22" s="9"/>
      <c r="N22" s="9"/>
      <c r="O22" s="9"/>
      <c r="P22" s="9"/>
      <c r="Q22" s="9"/>
      <c r="R22" s="9"/>
      <c r="S22" s="9"/>
      <c r="T22" s="55"/>
      <c r="U22" s="45"/>
      <c r="V22" s="45"/>
      <c r="W22" s="45"/>
      <c r="X22" s="45"/>
      <c r="Y22" s="46"/>
      <c r="Z22" s="45"/>
      <c r="AA22" s="45"/>
      <c r="AB22" s="45"/>
      <c r="AC22" s="45"/>
      <c r="AD22" s="46"/>
      <c r="AE22" s="45"/>
      <c r="AF22" s="45"/>
      <c r="AG22" s="45"/>
      <c r="AH22" s="45"/>
      <c r="AI22" s="46"/>
      <c r="AJ22" s="51"/>
      <c r="AK22" s="46"/>
      <c r="AL22" s="44"/>
      <c r="AM22" s="44"/>
    </row>
    <row r="23" spans="1:39" ht="13.8" thickBot="1">
      <c r="A23" s="2"/>
      <c r="B23" s="3" t="s">
        <v>2</v>
      </c>
      <c r="C23" s="3" t="s">
        <v>19</v>
      </c>
      <c r="D23" s="3" t="s">
        <v>101</v>
      </c>
      <c r="E23" s="3"/>
      <c r="F23" s="3" t="s">
        <v>21</v>
      </c>
      <c r="G23" s="3" t="s">
        <v>4</v>
      </c>
      <c r="H23" s="3" t="s">
        <v>5</v>
      </c>
      <c r="I23" s="4" t="s">
        <v>6</v>
      </c>
      <c r="J23" s="2" t="s">
        <v>14</v>
      </c>
      <c r="K23" s="3" t="s">
        <v>15</v>
      </c>
      <c r="L23" s="3" t="s">
        <v>18</v>
      </c>
      <c r="M23" s="3" t="s">
        <v>71</v>
      </c>
      <c r="N23" s="3" t="s">
        <v>70</v>
      </c>
      <c r="O23" s="3" t="s">
        <v>72</v>
      </c>
      <c r="P23" s="3" t="s">
        <v>73</v>
      </c>
      <c r="Q23" s="3" t="s">
        <v>64</v>
      </c>
      <c r="R23" s="3" t="s">
        <v>65</v>
      </c>
      <c r="S23" s="3"/>
      <c r="T23" s="53" t="s">
        <v>17</v>
      </c>
      <c r="U23" s="45"/>
      <c r="V23" s="45"/>
      <c r="W23" s="45"/>
      <c r="X23" s="45"/>
      <c r="Y23" s="46"/>
      <c r="Z23" s="45"/>
      <c r="AA23" s="45"/>
      <c r="AB23" s="45"/>
      <c r="AC23" s="45"/>
      <c r="AD23" s="46"/>
      <c r="AE23" s="45"/>
      <c r="AF23" s="45"/>
      <c r="AG23" s="45"/>
      <c r="AH23" s="45"/>
      <c r="AI23" s="46"/>
      <c r="AJ23" s="51"/>
      <c r="AK23" s="46"/>
      <c r="AL23" s="44"/>
      <c r="AM23" s="44"/>
    </row>
    <row r="24" spans="1:39">
      <c r="A24" s="22">
        <f>RANK(T24,$T$24:$T$36,0)</f>
        <v>1</v>
      </c>
      <c r="B24" s="37">
        <v>167</v>
      </c>
      <c r="C24" s="25"/>
      <c r="D24" s="25" t="s">
        <v>213</v>
      </c>
      <c r="E24" s="25"/>
      <c r="F24" s="25"/>
      <c r="G24" s="25"/>
      <c r="H24" s="25"/>
      <c r="I24" s="26" t="s">
        <v>176</v>
      </c>
      <c r="J24" s="27">
        <v>4.0999999999999996</v>
      </c>
      <c r="K24" s="28">
        <v>4.0999999999999996</v>
      </c>
      <c r="L24" s="28">
        <v>4</v>
      </c>
      <c r="M24" s="58">
        <v>1.8</v>
      </c>
      <c r="N24" s="58">
        <v>1.8</v>
      </c>
      <c r="O24" s="56">
        <v>1.7</v>
      </c>
      <c r="P24" s="56">
        <v>1.7</v>
      </c>
      <c r="Q24" s="56" t="s">
        <v>66</v>
      </c>
      <c r="R24" s="56" t="s">
        <v>66</v>
      </c>
      <c r="S24" s="28">
        <v>14</v>
      </c>
      <c r="T24" s="29">
        <f>(J24+K24+L24)+IF((VLOOKUP(Q24,MogulsDD!$A$1:$C$1000,3,FALSE)*(M24+O24)/2)&gt;3.75,3.75,VLOOKUP(Q24,MogulsDD!$A$1:$C$1000,3,FALSE)*(M24+O24)/2)+IF((VLOOKUP(R24,MogulsDD!$A$1:$C$1000,3,FALSE)*(N24+P24)/2)&gt;3.75,3.75,VLOOKUP(R24,MogulsDD!$A$1:$C$1000,3,FALSE)*(N24+P24)/2)+IF((18-12*S24/$J$5)&gt;7.5,7.5,IF((18-12*S24/$J$5)&lt;0,0,(18-12*S24/$J$5)))</f>
        <v>22.288793103448278</v>
      </c>
      <c r="U24" s="45"/>
      <c r="V24" s="45">
        <v>1000</v>
      </c>
      <c r="W24" s="45"/>
      <c r="X24" s="45"/>
      <c r="Y24" s="46"/>
      <c r="Z24" s="45"/>
      <c r="AA24" s="45"/>
      <c r="AB24" s="45"/>
      <c r="AC24" s="45"/>
      <c r="AD24" s="46"/>
      <c r="AE24" s="45"/>
      <c r="AF24" s="45"/>
      <c r="AG24" s="45"/>
      <c r="AH24" s="45"/>
      <c r="AI24" s="46"/>
      <c r="AJ24" s="51"/>
      <c r="AK24" s="46"/>
      <c r="AL24" s="44"/>
      <c r="AM24" s="44"/>
    </row>
    <row r="25" spans="1:39">
      <c r="A25" s="22">
        <f>RANK(T25,$T$24:$T$36,0)</f>
        <v>2</v>
      </c>
      <c r="B25" s="37">
        <v>160</v>
      </c>
      <c r="C25" s="25"/>
      <c r="D25" s="25" t="s">
        <v>203</v>
      </c>
      <c r="E25" s="25"/>
      <c r="F25" s="25"/>
      <c r="G25" s="25"/>
      <c r="H25" s="25"/>
      <c r="I25" s="26" t="s">
        <v>24</v>
      </c>
      <c r="J25" s="30">
        <v>3.7</v>
      </c>
      <c r="K25" s="31">
        <v>4</v>
      </c>
      <c r="L25" s="31">
        <v>3.7</v>
      </c>
      <c r="M25" s="59">
        <v>1.3</v>
      </c>
      <c r="N25" s="59">
        <v>1.3</v>
      </c>
      <c r="O25" s="56">
        <v>1.3</v>
      </c>
      <c r="P25" s="56">
        <v>1.3</v>
      </c>
      <c r="Q25" s="56" t="s">
        <v>57</v>
      </c>
      <c r="R25" s="56" t="s">
        <v>57</v>
      </c>
      <c r="S25" s="28">
        <v>12.04</v>
      </c>
      <c r="T25" s="29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20.485999999999997</v>
      </c>
      <c r="U25" s="45"/>
      <c r="V25" s="45">
        <v>900</v>
      </c>
      <c r="W25" s="45"/>
      <c r="X25" s="45"/>
      <c r="Y25" s="46"/>
      <c r="Z25" s="45"/>
      <c r="AA25" s="45"/>
      <c r="AB25" s="45"/>
      <c r="AC25" s="45"/>
      <c r="AD25" s="46"/>
      <c r="AE25" s="45"/>
      <c r="AF25" s="45"/>
      <c r="AG25" s="45"/>
      <c r="AH25" s="45"/>
      <c r="AI25" s="46"/>
      <c r="AJ25" s="51"/>
      <c r="AK25" s="46"/>
      <c r="AL25" s="44"/>
      <c r="AM25" s="44"/>
    </row>
    <row r="26" spans="1:39">
      <c r="A26" s="22">
        <f>RANK(T26,$T$24:$T$36,0)</f>
        <v>3</v>
      </c>
      <c r="B26" s="37">
        <v>186</v>
      </c>
      <c r="C26" s="25"/>
      <c r="D26" s="25" t="s">
        <v>488</v>
      </c>
      <c r="E26" s="25"/>
      <c r="F26" s="25"/>
      <c r="G26" s="25"/>
      <c r="H26" s="25"/>
      <c r="I26" s="26" t="s">
        <v>402</v>
      </c>
      <c r="J26" s="30">
        <v>3.4</v>
      </c>
      <c r="K26" s="31">
        <v>3.2</v>
      </c>
      <c r="L26" s="31">
        <v>3</v>
      </c>
      <c r="M26" s="59">
        <v>1.4</v>
      </c>
      <c r="N26" s="59">
        <v>1.4</v>
      </c>
      <c r="O26" s="56">
        <v>1.4</v>
      </c>
      <c r="P26" s="56">
        <v>1.4</v>
      </c>
      <c r="Q26" s="56" t="s">
        <v>57</v>
      </c>
      <c r="R26" s="56" t="s">
        <v>57</v>
      </c>
      <c r="S26" s="28">
        <v>11.99</v>
      </c>
      <c r="T26" s="29">
        <f>(J26+K26+L26)+IF((VLOOKUP(Q26,MogulsDD!$A$1:$C$1000,3,FALSE)*(M26+O26)/2)&gt;3.75,3.75,VLOOKUP(Q26,MogulsDD!$A$1:$C$1000,3,FALSE)*(M26+O26)/2)+IF((VLOOKUP(R26,MogulsDD!$A$1:$C$1000,3,FALSE)*(N26+P26)/2)&gt;3.75,3.75,VLOOKUP(R26,MogulsDD!$A$1:$C$1000,3,FALSE)*(N26+P26)/2)+IF((18-12*S26/$J$5)&gt;7.5,7.5,IF((18-12*S26/$J$5)&lt;0,0,(18-12*S26/$J$5)))</f>
        <v>18.808</v>
      </c>
      <c r="U26" s="45"/>
      <c r="V26" s="45">
        <v>810</v>
      </c>
      <c r="W26" s="45"/>
      <c r="X26" s="45"/>
      <c r="Y26" s="46"/>
      <c r="Z26" s="45"/>
      <c r="AA26" s="45"/>
      <c r="AB26" s="45"/>
      <c r="AC26" s="45"/>
      <c r="AD26" s="46"/>
      <c r="AE26" s="45"/>
      <c r="AF26" s="45"/>
      <c r="AG26" s="45"/>
      <c r="AH26" s="45"/>
      <c r="AI26" s="46"/>
      <c r="AJ26" s="51"/>
      <c r="AK26" s="46"/>
      <c r="AL26" s="44"/>
      <c r="AM26" s="44"/>
    </row>
    <row r="27" spans="1:39">
      <c r="A27" s="22">
        <f>RANK(T27,$T$24:$T$36,0)</f>
        <v>4</v>
      </c>
      <c r="B27" s="37">
        <v>158</v>
      </c>
      <c r="C27" s="25"/>
      <c r="D27" s="25" t="s">
        <v>200</v>
      </c>
      <c r="E27" s="25"/>
      <c r="F27" s="25"/>
      <c r="G27" s="25"/>
      <c r="H27" s="25"/>
      <c r="I27" s="26" t="s">
        <v>24</v>
      </c>
      <c r="J27" s="30">
        <v>3</v>
      </c>
      <c r="K27" s="31">
        <v>3.8</v>
      </c>
      <c r="L27" s="31">
        <v>3.4</v>
      </c>
      <c r="M27" s="59">
        <v>0.7</v>
      </c>
      <c r="N27" s="59">
        <v>0.7</v>
      </c>
      <c r="O27" s="56">
        <v>0.7</v>
      </c>
      <c r="P27" s="56">
        <v>0.7</v>
      </c>
      <c r="Q27" s="56" t="s">
        <v>76</v>
      </c>
      <c r="R27" s="56" t="s">
        <v>76</v>
      </c>
      <c r="S27" s="28">
        <v>14</v>
      </c>
      <c r="T27" s="29">
        <f>(J27+K27+L27)+IF((VLOOKUP(Q27,MogulsDD!$A$1:$C$1000,3,FALSE)*(M27+O27)/2)&gt;3.75,3.75,VLOOKUP(Q27,MogulsDD!$A$1:$C$1000,3,FALSE)*(M27+O27)/2)+IF((VLOOKUP(R27,MogulsDD!$A$1:$C$1000,3,FALSE)*(N27+P27)/2)&gt;3.75,3.75,VLOOKUP(R27,MogulsDD!$A$1:$C$1000,3,FALSE)*(N27+P27)/2)+IF((18-12*S27/$J$5)&gt;7.5,7.5,IF((18-12*S27/$J$5)&lt;0,0,(18-12*S27/$J$5)))</f>
        <v>18.125793103448274</v>
      </c>
      <c r="U27" s="45"/>
      <c r="V27" s="45">
        <v>729</v>
      </c>
      <c r="W27" s="45"/>
      <c r="X27" s="45"/>
      <c r="Y27" s="46"/>
      <c r="Z27" s="45"/>
      <c r="AA27" s="45"/>
      <c r="AB27" s="45"/>
      <c r="AC27" s="45"/>
      <c r="AD27" s="46"/>
      <c r="AE27" s="45"/>
      <c r="AF27" s="45"/>
      <c r="AG27" s="45"/>
      <c r="AH27" s="45"/>
      <c r="AI27" s="46"/>
      <c r="AJ27" s="51"/>
      <c r="AK27" s="46"/>
      <c r="AL27" s="44"/>
      <c r="AM27" s="44"/>
    </row>
    <row r="28" spans="1:39">
      <c r="A28" s="22">
        <f>RANK(T28,$T$24:$T$36,0)</f>
        <v>5</v>
      </c>
      <c r="B28" s="37">
        <v>181</v>
      </c>
      <c r="C28" s="25"/>
      <c r="D28" s="25" t="s">
        <v>228</v>
      </c>
      <c r="E28" s="25"/>
      <c r="F28" s="25"/>
      <c r="G28" s="25"/>
      <c r="H28" s="25"/>
      <c r="I28" s="26" t="s">
        <v>187</v>
      </c>
      <c r="J28" s="30">
        <v>3.5</v>
      </c>
      <c r="K28" s="31">
        <v>3.7</v>
      </c>
      <c r="L28" s="31">
        <v>3.3</v>
      </c>
      <c r="M28" s="59">
        <v>1.1000000000000001</v>
      </c>
      <c r="N28" s="59">
        <v>1.1000000000000001</v>
      </c>
      <c r="O28" s="56">
        <v>0.8</v>
      </c>
      <c r="P28" s="56">
        <v>0.8</v>
      </c>
      <c r="Q28" s="56" t="s">
        <v>57</v>
      </c>
      <c r="R28" s="56" t="s">
        <v>57</v>
      </c>
      <c r="S28" s="28">
        <v>14.49</v>
      </c>
      <c r="T28" s="29">
        <f>(J28+K28+L28)+IF((VLOOKUP(Q28,MogulsDD!$A$1:$C$1000,3,FALSE)*(M28+O28)/2)&gt;3.75,3.75,VLOOKUP(Q28,MogulsDD!$A$1:$C$1000,3,FALSE)*(M28+O28)/2)+IF((VLOOKUP(R28,MogulsDD!$A$1:$C$1000,3,FALSE)*(N28+P28)/2)&gt;3.75,3.75,VLOOKUP(R28,MogulsDD!$A$1:$C$1000,3,FALSE)*(N28+P28)/2)+IF((18-12*S28/$J$5)&gt;7.5,7.5,IF((18-12*S28/$J$5)&lt;0,0,(18-12*S28/$J$5)))</f>
        <v>17.667275862068966</v>
      </c>
      <c r="U28" s="45"/>
      <c r="V28" s="45"/>
      <c r="W28" s="45"/>
      <c r="X28" s="45"/>
      <c r="Y28" s="46"/>
      <c r="Z28" s="45"/>
      <c r="AA28" s="45"/>
      <c r="AB28" s="45"/>
      <c r="AC28" s="45"/>
      <c r="AD28" s="46"/>
      <c r="AE28" s="45"/>
      <c r="AF28" s="45"/>
      <c r="AG28" s="45"/>
      <c r="AH28" s="45"/>
      <c r="AI28" s="46"/>
      <c r="AJ28" s="51"/>
      <c r="AK28" s="46"/>
      <c r="AL28" s="44"/>
      <c r="AM28" s="44"/>
    </row>
    <row r="29" spans="1:39">
      <c r="A29" s="22">
        <f>RANK(T29,$T$24:$T$36,0)</f>
        <v>6</v>
      </c>
      <c r="B29" s="37">
        <v>180</v>
      </c>
      <c r="C29" s="25"/>
      <c r="D29" s="25" t="s">
        <v>227</v>
      </c>
      <c r="E29" s="25"/>
      <c r="F29" s="25"/>
      <c r="G29" s="25"/>
      <c r="H29" s="25"/>
      <c r="I29" s="26" t="s">
        <v>187</v>
      </c>
      <c r="J29" s="30">
        <v>3</v>
      </c>
      <c r="K29" s="31">
        <v>3.5</v>
      </c>
      <c r="L29" s="31">
        <v>3.3</v>
      </c>
      <c r="M29" s="59">
        <v>1.1000000000000001</v>
      </c>
      <c r="N29" s="59">
        <v>1.1000000000000001</v>
      </c>
      <c r="O29" s="56">
        <v>1.2</v>
      </c>
      <c r="P29" s="56">
        <v>1.2</v>
      </c>
      <c r="Q29" s="56" t="s">
        <v>57</v>
      </c>
      <c r="R29" s="56" t="s">
        <v>57</v>
      </c>
      <c r="S29" s="28">
        <v>14.2</v>
      </c>
      <c r="T29" s="29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17.451275862068968</v>
      </c>
      <c r="U29" s="45"/>
      <c r="V29" s="45"/>
      <c r="W29" s="45"/>
      <c r="X29" s="45"/>
      <c r="Y29" s="46"/>
      <c r="Z29" s="45"/>
      <c r="AA29" s="45"/>
      <c r="AB29" s="45"/>
      <c r="AC29" s="45"/>
      <c r="AD29" s="46"/>
      <c r="AE29" s="45"/>
      <c r="AF29" s="45"/>
      <c r="AG29" s="45"/>
      <c r="AH29" s="45"/>
      <c r="AI29" s="46"/>
      <c r="AJ29" s="51"/>
      <c r="AK29" s="46"/>
      <c r="AL29" s="44"/>
      <c r="AM29" s="44"/>
    </row>
    <row r="30" spans="1:39">
      <c r="A30" s="22">
        <f>RANK(T30,$T$24:$T$36,0)</f>
        <v>7</v>
      </c>
      <c r="B30" s="37">
        <v>165</v>
      </c>
      <c r="C30" s="25"/>
      <c r="D30" s="25" t="s">
        <v>210</v>
      </c>
      <c r="E30" s="25"/>
      <c r="F30" s="25"/>
      <c r="G30" s="25"/>
      <c r="H30" s="25"/>
      <c r="I30" s="26" t="s">
        <v>176</v>
      </c>
      <c r="J30" s="30">
        <v>3</v>
      </c>
      <c r="K30" s="31">
        <v>3.3</v>
      </c>
      <c r="L30" s="31">
        <v>2.9</v>
      </c>
      <c r="M30" s="59">
        <v>1.7</v>
      </c>
      <c r="N30" s="59">
        <v>1.7</v>
      </c>
      <c r="O30" s="56">
        <v>1.5</v>
      </c>
      <c r="P30" s="56">
        <v>1.5</v>
      </c>
      <c r="Q30" s="56" t="s">
        <v>57</v>
      </c>
      <c r="R30" s="56" t="s">
        <v>57</v>
      </c>
      <c r="S30" s="28">
        <v>14.2</v>
      </c>
      <c r="T30" s="29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17.400275862068966</v>
      </c>
      <c r="U30" s="45"/>
      <c r="V30" s="45"/>
      <c r="W30" s="45"/>
      <c r="X30" s="45"/>
      <c r="Y30" s="46"/>
      <c r="Z30" s="45"/>
      <c r="AA30" s="45"/>
      <c r="AB30" s="45"/>
      <c r="AC30" s="45"/>
      <c r="AD30" s="46"/>
      <c r="AE30" s="45"/>
      <c r="AF30" s="45"/>
      <c r="AG30" s="45"/>
      <c r="AH30" s="45"/>
      <c r="AI30" s="46"/>
      <c r="AJ30" s="51"/>
      <c r="AK30" s="46"/>
      <c r="AL30" s="44"/>
      <c r="AM30" s="44"/>
    </row>
    <row r="31" spans="1:39">
      <c r="A31" s="22">
        <f>RANK(T31,$T$24:$T$36,0)</f>
        <v>8</v>
      </c>
      <c r="B31" s="37">
        <v>46</v>
      </c>
      <c r="C31" s="25"/>
      <c r="D31" s="25" t="s">
        <v>158</v>
      </c>
      <c r="E31" s="25"/>
      <c r="F31" s="25"/>
      <c r="G31" s="25"/>
      <c r="H31" s="25"/>
      <c r="I31" s="26" t="s">
        <v>122</v>
      </c>
      <c r="J31" s="30">
        <v>2.6</v>
      </c>
      <c r="K31" s="31">
        <v>3.2</v>
      </c>
      <c r="L31" s="31">
        <v>2.7</v>
      </c>
      <c r="M31" s="59">
        <v>1.4</v>
      </c>
      <c r="N31" s="59">
        <v>1.4</v>
      </c>
      <c r="O31" s="56">
        <v>1.3</v>
      </c>
      <c r="P31" s="56">
        <v>1.3</v>
      </c>
      <c r="Q31" s="56" t="s">
        <v>57</v>
      </c>
      <c r="R31" s="56" t="s">
        <v>57</v>
      </c>
      <c r="S31" s="28">
        <v>14.38</v>
      </c>
      <c r="T31" s="29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16.246310344827585</v>
      </c>
      <c r="U31" s="45"/>
      <c r="V31" s="45"/>
      <c r="W31" s="45"/>
      <c r="X31" s="45"/>
      <c r="Y31" s="46"/>
      <c r="Z31" s="45"/>
      <c r="AA31" s="45"/>
      <c r="AB31" s="45"/>
      <c r="AC31" s="45"/>
      <c r="AD31" s="46"/>
      <c r="AE31" s="45"/>
      <c r="AF31" s="45"/>
      <c r="AG31" s="45"/>
      <c r="AH31" s="45"/>
      <c r="AI31" s="46"/>
      <c r="AJ31" s="51"/>
      <c r="AK31" s="46"/>
      <c r="AL31" s="44"/>
      <c r="AM31" s="44"/>
    </row>
    <row r="32" spans="1:39">
      <c r="A32" s="22">
        <f>RANK(T32,$T$24:$T$36,0)</f>
        <v>9</v>
      </c>
      <c r="B32" s="37">
        <v>166</v>
      </c>
      <c r="C32" s="25"/>
      <c r="D32" s="25" t="s">
        <v>211</v>
      </c>
      <c r="E32" s="25"/>
      <c r="F32" s="25"/>
      <c r="G32" s="25"/>
      <c r="H32" s="25"/>
      <c r="I32" s="26" t="s">
        <v>176</v>
      </c>
      <c r="J32" s="30">
        <v>3.2</v>
      </c>
      <c r="K32" s="31">
        <v>3.1</v>
      </c>
      <c r="L32" s="31">
        <v>3.1</v>
      </c>
      <c r="M32" s="59">
        <v>0.6</v>
      </c>
      <c r="N32" s="59">
        <v>0.6</v>
      </c>
      <c r="O32" s="56">
        <v>0.8</v>
      </c>
      <c r="P32" s="56">
        <v>0.8</v>
      </c>
      <c r="Q32" s="56" t="s">
        <v>57</v>
      </c>
      <c r="R32" s="56" t="s">
        <v>57</v>
      </c>
      <c r="S32" s="28">
        <v>14.54</v>
      </c>
      <c r="T32" s="29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16.220896551724138</v>
      </c>
      <c r="U32" s="45"/>
      <c r="V32" s="45"/>
      <c r="W32" s="45"/>
      <c r="X32" s="45"/>
      <c r="Y32" s="46"/>
      <c r="Z32" s="45"/>
      <c r="AA32" s="45"/>
      <c r="AB32" s="45"/>
      <c r="AC32" s="45"/>
      <c r="AD32" s="46"/>
      <c r="AE32" s="45"/>
      <c r="AF32" s="45"/>
      <c r="AG32" s="45"/>
      <c r="AH32" s="45"/>
      <c r="AI32" s="46"/>
      <c r="AJ32" s="51"/>
      <c r="AK32" s="46"/>
      <c r="AL32" s="44"/>
      <c r="AM32" s="44"/>
    </row>
    <row r="33" spans="1:39">
      <c r="A33" s="22">
        <f>RANK(T33,$T$24:$T$36,0)</f>
        <v>10</v>
      </c>
      <c r="B33" s="37">
        <v>168</v>
      </c>
      <c r="C33" s="25"/>
      <c r="D33" s="25" t="s">
        <v>214</v>
      </c>
      <c r="E33" s="25"/>
      <c r="F33" s="25"/>
      <c r="G33" s="25"/>
      <c r="H33" s="25"/>
      <c r="I33" s="26" t="s">
        <v>176</v>
      </c>
      <c r="J33" s="30">
        <v>2.8</v>
      </c>
      <c r="K33" s="31">
        <v>3</v>
      </c>
      <c r="L33" s="31">
        <v>2.8</v>
      </c>
      <c r="M33" s="59">
        <v>0.4</v>
      </c>
      <c r="N33" s="59">
        <v>0.4</v>
      </c>
      <c r="O33" s="56">
        <v>0.3</v>
      </c>
      <c r="P33" s="56">
        <v>0.3</v>
      </c>
      <c r="Q33" s="56" t="s">
        <v>59</v>
      </c>
      <c r="R33" s="56" t="s">
        <v>59</v>
      </c>
      <c r="S33" s="28">
        <v>13.34</v>
      </c>
      <c r="T33" s="29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15.959000000000001</v>
      </c>
      <c r="U33" s="45"/>
      <c r="V33" s="45"/>
      <c r="W33" s="45"/>
      <c r="X33" s="45"/>
      <c r="Y33" s="46"/>
      <c r="Z33" s="45"/>
      <c r="AA33" s="45"/>
      <c r="AB33" s="45"/>
      <c r="AC33" s="45"/>
      <c r="AD33" s="46"/>
      <c r="AE33" s="45"/>
      <c r="AF33" s="45"/>
      <c r="AG33" s="45"/>
      <c r="AH33" s="45"/>
      <c r="AI33" s="46"/>
      <c r="AJ33" s="51"/>
      <c r="AK33" s="46"/>
      <c r="AL33" s="44"/>
      <c r="AM33" s="44"/>
    </row>
    <row r="34" spans="1:39">
      <c r="A34" s="22">
        <f>RANK(T34,$T$24:$T$36,0)</f>
        <v>11</v>
      </c>
      <c r="B34" s="37">
        <v>173</v>
      </c>
      <c r="C34" s="25"/>
      <c r="D34" s="25" t="s">
        <v>220</v>
      </c>
      <c r="E34" s="25"/>
      <c r="F34" s="25"/>
      <c r="G34" s="25"/>
      <c r="H34" s="25"/>
      <c r="I34" s="26" t="s">
        <v>219</v>
      </c>
      <c r="J34" s="30">
        <v>0.1</v>
      </c>
      <c r="K34" s="31">
        <v>0.1</v>
      </c>
      <c r="L34" s="31">
        <v>0.1</v>
      </c>
      <c r="M34" s="59">
        <v>0.1</v>
      </c>
      <c r="N34" s="59">
        <v>0.1</v>
      </c>
      <c r="O34" s="56">
        <v>0.1</v>
      </c>
      <c r="P34" s="56">
        <v>0.1</v>
      </c>
      <c r="Q34" s="56" t="s">
        <v>48</v>
      </c>
      <c r="R34" s="56" t="s">
        <v>48</v>
      </c>
      <c r="S34" s="28">
        <v>39.880000000000003</v>
      </c>
      <c r="T34" s="29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0.52</v>
      </c>
      <c r="U34" s="45"/>
      <c r="V34" s="45"/>
      <c r="W34" s="45"/>
      <c r="X34" s="45"/>
      <c r="Y34" s="46"/>
      <c r="Z34" s="45"/>
      <c r="AA34" s="45"/>
      <c r="AB34" s="45"/>
      <c r="AC34" s="45"/>
      <c r="AD34" s="46"/>
      <c r="AE34" s="45"/>
      <c r="AF34" s="45"/>
      <c r="AG34" s="45"/>
      <c r="AH34" s="45"/>
      <c r="AI34" s="46"/>
      <c r="AJ34" s="51"/>
      <c r="AK34" s="46"/>
      <c r="AL34" s="44"/>
      <c r="AM34" s="44"/>
    </row>
    <row r="35" spans="1:39" ht="13.8" thickBot="1">
      <c r="A35" s="22">
        <f>RANK(T35,$T$24:$T$36,0)</f>
        <v>12</v>
      </c>
      <c r="B35" s="13">
        <v>45</v>
      </c>
      <c r="C35" s="14"/>
      <c r="D35" s="14" t="s">
        <v>157</v>
      </c>
      <c r="E35" s="14"/>
      <c r="F35" s="14"/>
      <c r="G35" s="14"/>
      <c r="H35" s="14"/>
      <c r="I35" s="21" t="s">
        <v>122</v>
      </c>
      <c r="J35" s="32">
        <v>0.1</v>
      </c>
      <c r="K35" s="33">
        <v>0.1</v>
      </c>
      <c r="L35" s="33">
        <v>0.1</v>
      </c>
      <c r="M35" s="60">
        <v>0.1</v>
      </c>
      <c r="N35" s="60">
        <v>0.1</v>
      </c>
      <c r="O35" s="57">
        <v>0.1</v>
      </c>
      <c r="P35" s="57">
        <v>0.1</v>
      </c>
      <c r="Q35" s="56" t="s">
        <v>58</v>
      </c>
      <c r="R35" s="56" t="s">
        <v>58</v>
      </c>
      <c r="S35" s="28">
        <v>34.81</v>
      </c>
      <c r="T35" s="29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0.4</v>
      </c>
      <c r="U35" s="45"/>
      <c r="V35" s="45"/>
      <c r="W35" s="45"/>
      <c r="X35" s="45"/>
      <c r="Y35" s="46"/>
      <c r="Z35" s="45"/>
      <c r="AA35" s="45"/>
      <c r="AB35" s="45"/>
      <c r="AC35" s="45"/>
      <c r="AD35" s="46"/>
      <c r="AE35" s="45"/>
      <c r="AF35" s="45"/>
      <c r="AG35" s="45"/>
      <c r="AH35" s="45"/>
      <c r="AI35" s="46"/>
      <c r="AJ35" s="51"/>
      <c r="AK35" s="46"/>
      <c r="AL35" s="44"/>
      <c r="AM35" s="44"/>
    </row>
    <row r="36" spans="1:39">
      <c r="A36" s="22">
        <f>RANK(T36,$T$24:$T$36,0)</f>
        <v>13</v>
      </c>
      <c r="B36" s="17"/>
      <c r="C36" s="18"/>
      <c r="D36" s="18"/>
      <c r="E36" s="18"/>
      <c r="F36" s="18"/>
      <c r="G36" s="18"/>
      <c r="H36" s="18"/>
      <c r="I36" s="20"/>
      <c r="J36" s="38"/>
      <c r="K36" s="31"/>
      <c r="L36" s="31"/>
      <c r="M36" s="59"/>
      <c r="N36" s="59"/>
      <c r="O36" s="56"/>
      <c r="P36" s="56"/>
      <c r="Q36" s="56" t="s">
        <v>68</v>
      </c>
      <c r="R36" s="56" t="s">
        <v>68</v>
      </c>
      <c r="S36" s="28">
        <v>9999</v>
      </c>
      <c r="T36" s="29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0</v>
      </c>
      <c r="U36" s="45"/>
      <c r="V36" s="45"/>
      <c r="W36" s="45"/>
      <c r="X36" s="45"/>
      <c r="Y36" s="46"/>
      <c r="Z36" s="45"/>
      <c r="AA36" s="45"/>
      <c r="AB36" s="45"/>
      <c r="AC36" s="45"/>
      <c r="AD36" s="46"/>
      <c r="AE36" s="45"/>
      <c r="AF36" s="45"/>
      <c r="AG36" s="45"/>
      <c r="AH36" s="45"/>
      <c r="AI36" s="46"/>
      <c r="AJ36" s="51"/>
      <c r="AK36" s="46"/>
      <c r="AL36" s="44"/>
      <c r="AM36" s="44"/>
    </row>
    <row r="37" spans="1:39">
      <c r="U37" s="45"/>
      <c r="V37" s="45"/>
      <c r="W37" s="45"/>
      <c r="X37" s="45"/>
      <c r="Y37" s="46"/>
      <c r="Z37" s="45"/>
      <c r="AA37" s="45"/>
      <c r="AB37" s="45"/>
      <c r="AC37" s="45"/>
      <c r="AD37" s="46"/>
      <c r="AE37" s="45"/>
      <c r="AF37" s="45"/>
      <c r="AG37" s="45"/>
      <c r="AH37" s="45"/>
      <c r="AI37" s="46"/>
      <c r="AJ37" s="51"/>
      <c r="AK37" s="46"/>
      <c r="AL37" s="44"/>
      <c r="AM37" s="44"/>
    </row>
    <row r="38" spans="1:39">
      <c r="U38" s="45"/>
      <c r="V38" s="45"/>
      <c r="W38" s="45"/>
      <c r="X38" s="45"/>
      <c r="Y38" s="46"/>
      <c r="Z38" s="45"/>
      <c r="AA38" s="45"/>
      <c r="AB38" s="45"/>
      <c r="AC38" s="45"/>
      <c r="AD38" s="46"/>
      <c r="AE38" s="45"/>
      <c r="AF38" s="45"/>
      <c r="AG38" s="45"/>
      <c r="AH38" s="45"/>
      <c r="AI38" s="46"/>
      <c r="AJ38" s="51"/>
      <c r="AK38" s="46"/>
      <c r="AL38" s="44"/>
      <c r="AM38" s="44"/>
    </row>
    <row r="39" spans="1:39">
      <c r="U39" s="45"/>
      <c r="V39" s="45"/>
      <c r="W39" s="45"/>
      <c r="X39" s="45"/>
      <c r="Y39" s="46"/>
      <c r="Z39" s="45"/>
      <c r="AA39" s="45"/>
      <c r="AB39" s="45"/>
      <c r="AC39" s="45"/>
      <c r="AD39" s="46"/>
      <c r="AE39" s="45"/>
      <c r="AF39" s="45"/>
      <c r="AG39" s="45"/>
      <c r="AH39" s="45"/>
      <c r="AI39" s="46"/>
      <c r="AJ39" s="51"/>
      <c r="AK39" s="46"/>
      <c r="AL39" s="44"/>
      <c r="AM39" s="44"/>
    </row>
    <row r="40" spans="1:39">
      <c r="U40" s="45"/>
      <c r="V40" s="45"/>
      <c r="W40" s="45"/>
      <c r="X40" s="45"/>
      <c r="Y40" s="46"/>
      <c r="Z40" s="45"/>
      <c r="AA40" s="45"/>
      <c r="AB40" s="45"/>
      <c r="AC40" s="45"/>
      <c r="AD40" s="46"/>
      <c r="AE40" s="45"/>
      <c r="AF40" s="45"/>
      <c r="AG40" s="45"/>
      <c r="AH40" s="45"/>
      <c r="AI40" s="46"/>
      <c r="AJ40" s="51"/>
      <c r="AK40" s="46"/>
      <c r="AL40" s="44"/>
      <c r="AM40" s="44"/>
    </row>
    <row r="41" spans="1:39">
      <c r="U41" s="45"/>
      <c r="V41" s="45"/>
      <c r="W41" s="45"/>
      <c r="X41" s="45"/>
      <c r="Y41" s="46"/>
      <c r="Z41" s="45"/>
      <c r="AA41" s="45"/>
      <c r="AB41" s="45"/>
      <c r="AC41" s="45"/>
      <c r="AD41" s="46"/>
      <c r="AE41" s="45"/>
      <c r="AF41" s="45"/>
      <c r="AG41" s="45"/>
      <c r="AH41" s="45"/>
      <c r="AI41" s="46"/>
      <c r="AJ41" s="51"/>
      <c r="AK41" s="46"/>
      <c r="AL41" s="44"/>
      <c r="AM41" s="44"/>
    </row>
    <row r="42" spans="1:39">
      <c r="U42" s="45"/>
      <c r="V42" s="45"/>
      <c r="W42" s="45"/>
      <c r="X42" s="45"/>
      <c r="Y42" s="46"/>
      <c r="Z42" s="45"/>
      <c r="AA42" s="45"/>
      <c r="AB42" s="45"/>
      <c r="AC42" s="45"/>
      <c r="AD42" s="46"/>
      <c r="AE42" s="45"/>
      <c r="AF42" s="45"/>
      <c r="AG42" s="45"/>
      <c r="AH42" s="45"/>
      <c r="AI42" s="46"/>
      <c r="AJ42" s="51"/>
      <c r="AK42" s="46"/>
      <c r="AL42" s="44"/>
      <c r="AM42" s="44"/>
    </row>
    <row r="43" spans="1:39">
      <c r="U43" s="45"/>
      <c r="V43" s="45"/>
      <c r="W43" s="45"/>
      <c r="X43" s="45"/>
      <c r="Y43" s="46"/>
      <c r="Z43" s="45"/>
      <c r="AA43" s="45"/>
      <c r="AB43" s="45"/>
      <c r="AC43" s="45"/>
      <c r="AD43" s="46"/>
      <c r="AE43" s="45"/>
      <c r="AF43" s="45"/>
      <c r="AG43" s="45"/>
      <c r="AH43" s="45"/>
      <c r="AI43" s="46"/>
      <c r="AJ43" s="51"/>
      <c r="AK43" s="46"/>
      <c r="AL43" s="44"/>
      <c r="AM43" s="44"/>
    </row>
    <row r="44" spans="1:39">
      <c r="U44" s="45"/>
      <c r="V44" s="45"/>
      <c r="W44" s="45"/>
      <c r="X44" s="45"/>
      <c r="Y44" s="46"/>
      <c r="Z44" s="45"/>
      <c r="AA44" s="45"/>
      <c r="AB44" s="45"/>
      <c r="AC44" s="45"/>
      <c r="AD44" s="46"/>
      <c r="AE44" s="45"/>
      <c r="AF44" s="45"/>
      <c r="AG44" s="45"/>
      <c r="AH44" s="45"/>
      <c r="AI44" s="46"/>
      <c r="AJ44" s="51"/>
      <c r="AK44" s="46"/>
      <c r="AL44" s="44"/>
      <c r="AM44" s="44"/>
    </row>
    <row r="45" spans="1:39">
      <c r="U45" s="45"/>
      <c r="V45" s="45"/>
      <c r="W45" s="45"/>
      <c r="X45" s="45"/>
      <c r="Y45" s="46"/>
      <c r="Z45" s="45"/>
      <c r="AA45" s="45"/>
      <c r="AB45" s="45"/>
      <c r="AC45" s="45"/>
      <c r="AD45" s="46"/>
      <c r="AE45" s="45"/>
      <c r="AF45" s="45"/>
      <c r="AG45" s="45"/>
      <c r="AH45" s="45"/>
      <c r="AI45" s="46"/>
      <c r="AJ45" s="51"/>
      <c r="AK45" s="46"/>
      <c r="AL45" s="44"/>
      <c r="AM45" s="44"/>
    </row>
    <row r="46" spans="1:39">
      <c r="U46" s="45"/>
      <c r="V46" s="45"/>
      <c r="W46" s="45"/>
      <c r="X46" s="45"/>
      <c r="Y46" s="46"/>
      <c r="Z46" s="45"/>
      <c r="AA46" s="45"/>
      <c r="AB46" s="45"/>
      <c r="AC46" s="45"/>
      <c r="AD46" s="46"/>
      <c r="AE46" s="45"/>
      <c r="AF46" s="45"/>
      <c r="AG46" s="45"/>
      <c r="AH46" s="45"/>
      <c r="AI46" s="46"/>
      <c r="AJ46" s="51"/>
      <c r="AK46" s="46"/>
      <c r="AL46" s="44"/>
      <c r="AM46" s="44"/>
    </row>
    <row r="47" spans="1:39">
      <c r="U47" s="45"/>
      <c r="V47" s="45"/>
      <c r="W47" s="45"/>
      <c r="X47" s="45"/>
      <c r="Y47" s="46"/>
      <c r="Z47" s="45"/>
      <c r="AA47" s="45"/>
      <c r="AB47" s="45"/>
      <c r="AC47" s="45"/>
      <c r="AD47" s="46"/>
      <c r="AE47" s="45"/>
      <c r="AF47" s="45"/>
      <c r="AG47" s="45"/>
      <c r="AH47" s="45"/>
      <c r="AI47" s="46"/>
      <c r="AJ47" s="51"/>
      <c r="AK47" s="46"/>
      <c r="AL47" s="44"/>
      <c r="AM47" s="44"/>
    </row>
    <row r="48" spans="1:39">
      <c r="U48" s="45"/>
      <c r="V48" s="45"/>
      <c r="W48" s="45"/>
      <c r="X48" s="45"/>
      <c r="Y48" s="46"/>
      <c r="Z48" s="45"/>
      <c r="AA48" s="45"/>
      <c r="AB48" s="45"/>
      <c r="AC48" s="45"/>
      <c r="AD48" s="46"/>
      <c r="AE48" s="45"/>
      <c r="AF48" s="45"/>
      <c r="AG48" s="45"/>
      <c r="AH48" s="45"/>
      <c r="AI48" s="46"/>
      <c r="AJ48" s="51"/>
      <c r="AK48" s="46"/>
      <c r="AL48" s="44"/>
      <c r="AM48" s="44"/>
    </row>
    <row r="49" spans="21:39">
      <c r="U49" s="45"/>
      <c r="V49" s="45"/>
      <c r="W49" s="45"/>
      <c r="X49" s="45"/>
      <c r="Y49" s="46"/>
      <c r="Z49" s="45"/>
      <c r="AA49" s="45"/>
      <c r="AB49" s="45"/>
      <c r="AC49" s="45"/>
      <c r="AD49" s="46"/>
      <c r="AE49" s="45"/>
      <c r="AF49" s="45"/>
      <c r="AG49" s="45"/>
      <c r="AH49" s="45"/>
      <c r="AI49" s="46"/>
      <c r="AJ49" s="51"/>
      <c r="AK49" s="46"/>
      <c r="AL49" s="44"/>
      <c r="AM49" s="44"/>
    </row>
    <row r="50" spans="21:39">
      <c r="U50" s="45"/>
      <c r="V50" s="45"/>
      <c r="W50" s="45"/>
      <c r="X50" s="45"/>
      <c r="Y50" s="46"/>
      <c r="Z50" s="45"/>
      <c r="AA50" s="45"/>
      <c r="AB50" s="45"/>
      <c r="AC50" s="45"/>
      <c r="AD50" s="46"/>
      <c r="AE50" s="45"/>
      <c r="AF50" s="45"/>
      <c r="AG50" s="45"/>
      <c r="AH50" s="45"/>
      <c r="AI50" s="46"/>
      <c r="AJ50" s="51"/>
      <c r="AK50" s="46"/>
      <c r="AL50" s="44"/>
      <c r="AM50" s="44"/>
    </row>
    <row r="51" spans="21:39">
      <c r="U51" s="45"/>
      <c r="V51" s="45"/>
      <c r="W51" s="45"/>
      <c r="X51" s="45"/>
      <c r="Y51" s="46"/>
      <c r="Z51" s="45"/>
      <c r="AA51" s="45"/>
      <c r="AB51" s="45"/>
      <c r="AC51" s="45"/>
      <c r="AD51" s="46"/>
      <c r="AE51" s="45"/>
      <c r="AF51" s="45"/>
      <c r="AG51" s="45"/>
      <c r="AH51" s="45"/>
      <c r="AI51" s="46"/>
      <c r="AJ51" s="51"/>
      <c r="AK51" s="46"/>
      <c r="AL51" s="44"/>
      <c r="AM51" s="44"/>
    </row>
    <row r="52" spans="21:39">
      <c r="U52" s="45"/>
      <c r="V52" s="45"/>
      <c r="W52" s="45"/>
      <c r="X52" s="45"/>
      <c r="Y52" s="46"/>
      <c r="Z52" s="45"/>
      <c r="AA52" s="45"/>
      <c r="AB52" s="45"/>
      <c r="AC52" s="45"/>
      <c r="AD52" s="46"/>
      <c r="AE52" s="45"/>
      <c r="AF52" s="45"/>
      <c r="AG52" s="45"/>
      <c r="AH52" s="45"/>
      <c r="AI52" s="46"/>
      <c r="AJ52" s="51"/>
      <c r="AK52" s="46"/>
      <c r="AL52" s="44"/>
      <c r="AM52" s="44"/>
    </row>
    <row r="53" spans="21:39">
      <c r="U53" s="45"/>
      <c r="V53" s="45"/>
      <c r="W53" s="45"/>
      <c r="X53" s="45"/>
      <c r="Y53" s="46"/>
      <c r="Z53" s="45"/>
      <c r="AA53" s="45"/>
      <c r="AB53" s="45"/>
      <c r="AC53" s="45"/>
      <c r="AD53" s="46"/>
      <c r="AE53" s="45"/>
      <c r="AF53" s="45"/>
      <c r="AG53" s="45"/>
      <c r="AH53" s="45"/>
      <c r="AI53" s="46"/>
      <c r="AJ53" s="51"/>
      <c r="AK53" s="46"/>
      <c r="AL53" s="44"/>
      <c r="AM53" s="44"/>
    </row>
    <row r="54" spans="21:39">
      <c r="U54" s="45"/>
      <c r="V54" s="45"/>
      <c r="W54" s="45"/>
      <c r="X54" s="45"/>
      <c r="Y54" s="46"/>
      <c r="Z54" s="45"/>
      <c r="AA54" s="45"/>
      <c r="AB54" s="45"/>
      <c r="AC54" s="45"/>
      <c r="AD54" s="46"/>
      <c r="AE54" s="45"/>
      <c r="AF54" s="45"/>
      <c r="AG54" s="45"/>
      <c r="AH54" s="45"/>
      <c r="AI54" s="46"/>
      <c r="AJ54" s="51"/>
      <c r="AK54" s="46"/>
      <c r="AL54" s="44"/>
      <c r="AM54" s="44"/>
    </row>
    <row r="55" spans="21:39">
      <c r="U55" s="45"/>
      <c r="V55" s="45"/>
      <c r="W55" s="45"/>
      <c r="X55" s="45"/>
      <c r="Y55" s="46"/>
      <c r="Z55" s="45"/>
      <c r="AA55" s="45"/>
      <c r="AB55" s="45"/>
      <c r="AC55" s="45"/>
      <c r="AD55" s="46"/>
      <c r="AE55" s="45"/>
      <c r="AF55" s="45"/>
      <c r="AG55" s="45"/>
      <c r="AH55" s="45"/>
      <c r="AI55" s="46"/>
      <c r="AJ55" s="51"/>
      <c r="AK55" s="46"/>
      <c r="AL55" s="44"/>
      <c r="AM55" s="44"/>
    </row>
    <row r="56" spans="21:39">
      <c r="U56" s="45"/>
      <c r="V56" s="45"/>
      <c r="W56" s="45"/>
      <c r="X56" s="45"/>
      <c r="Y56" s="46"/>
      <c r="Z56" s="45"/>
      <c r="AA56" s="45"/>
      <c r="AB56" s="45"/>
      <c r="AC56" s="45"/>
      <c r="AD56" s="46"/>
      <c r="AE56" s="45"/>
      <c r="AF56" s="45"/>
      <c r="AG56" s="45"/>
      <c r="AH56" s="45"/>
      <c r="AI56" s="46"/>
      <c r="AJ56" s="51"/>
      <c r="AK56" s="46"/>
      <c r="AL56" s="44"/>
      <c r="AM56" s="44"/>
    </row>
    <row r="57" spans="21:39">
      <c r="U57" s="45"/>
      <c r="V57" s="45"/>
      <c r="W57" s="45"/>
      <c r="X57" s="45"/>
      <c r="Y57" s="46"/>
      <c r="Z57" s="45"/>
      <c r="AA57" s="45"/>
      <c r="AB57" s="45"/>
      <c r="AC57" s="45"/>
      <c r="AD57" s="46"/>
      <c r="AE57" s="45"/>
      <c r="AF57" s="45"/>
      <c r="AG57" s="45"/>
      <c r="AH57" s="45"/>
      <c r="AI57" s="46"/>
      <c r="AJ57" s="51"/>
      <c r="AK57" s="46"/>
      <c r="AL57" s="44"/>
      <c r="AM57" s="44"/>
    </row>
    <row r="58" spans="21:39">
      <c r="U58" s="45"/>
      <c r="V58" s="45"/>
      <c r="W58" s="45"/>
      <c r="X58" s="45"/>
      <c r="Y58" s="46"/>
      <c r="Z58" s="45"/>
      <c r="AA58" s="45"/>
      <c r="AB58" s="45"/>
      <c r="AC58" s="45"/>
      <c r="AD58" s="45"/>
      <c r="AE58" s="45"/>
      <c r="AF58" s="45"/>
      <c r="AG58" s="45"/>
      <c r="AH58" s="45"/>
      <c r="AI58" s="46"/>
      <c r="AJ58" s="45"/>
      <c r="AK58" s="46"/>
      <c r="AL58" s="44"/>
      <c r="AM58" s="44"/>
    </row>
    <row r="59" spans="21:39">
      <c r="U59" s="45"/>
      <c r="V59" s="45"/>
      <c r="W59" s="45"/>
      <c r="X59" s="45"/>
      <c r="Y59" s="45"/>
      <c r="Z59" s="45"/>
      <c r="AA59" s="45"/>
      <c r="AB59" s="45"/>
      <c r="AC59" s="45"/>
      <c r="AD59" s="47"/>
      <c r="AE59" s="45"/>
      <c r="AF59" s="45"/>
      <c r="AG59" s="45"/>
      <c r="AH59" s="45"/>
      <c r="AI59" s="47"/>
      <c r="AJ59" s="45"/>
      <c r="AK59" s="46"/>
      <c r="AL59" s="44"/>
      <c r="AM59" s="44"/>
    </row>
    <row r="60" spans="21:39">
      <c r="U60" s="48"/>
      <c r="V60" s="48"/>
      <c r="W60" s="48"/>
      <c r="X60" s="48"/>
      <c r="Y60" s="49"/>
      <c r="Z60" s="48"/>
      <c r="AA60" s="48"/>
      <c r="AB60" s="48"/>
      <c r="AC60" s="48"/>
      <c r="AD60" s="49"/>
      <c r="AE60" s="48"/>
      <c r="AF60" s="48"/>
      <c r="AG60" s="48"/>
      <c r="AH60" s="48"/>
      <c r="AI60" s="49"/>
      <c r="AJ60" s="50"/>
      <c r="AK60" s="46"/>
      <c r="AL60" s="44"/>
      <c r="AM60" s="44"/>
    </row>
    <row r="61" spans="21:39">
      <c r="U61" s="45"/>
      <c r="V61" s="45"/>
      <c r="W61" s="45"/>
      <c r="X61" s="45"/>
      <c r="Y61" s="46"/>
      <c r="Z61" s="45"/>
      <c r="AA61" s="45"/>
      <c r="AB61" s="45"/>
      <c r="AC61" s="45"/>
      <c r="AD61" s="46"/>
      <c r="AE61" s="45"/>
      <c r="AF61" s="45"/>
      <c r="AG61" s="45"/>
      <c r="AH61" s="45"/>
      <c r="AI61" s="46"/>
      <c r="AJ61" s="51"/>
      <c r="AK61" s="46"/>
      <c r="AL61" s="44"/>
      <c r="AM61" s="44"/>
    </row>
    <row r="62" spans="21:39">
      <c r="U62" s="45"/>
      <c r="V62" s="45"/>
      <c r="W62" s="45"/>
      <c r="X62" s="45"/>
      <c r="Y62" s="46"/>
      <c r="Z62" s="45"/>
      <c r="AA62" s="45"/>
      <c r="AB62" s="45"/>
      <c r="AC62" s="45"/>
      <c r="AD62" s="46"/>
      <c r="AE62" s="45"/>
      <c r="AF62" s="45"/>
      <c r="AG62" s="45"/>
      <c r="AH62" s="45"/>
      <c r="AI62" s="46"/>
      <c r="AJ62" s="51"/>
      <c r="AK62" s="46"/>
      <c r="AL62" s="44"/>
      <c r="AM62" s="44"/>
    </row>
    <row r="63" spans="21:39">
      <c r="U63" s="45"/>
      <c r="V63" s="45"/>
      <c r="W63" s="45"/>
      <c r="X63" s="45"/>
      <c r="Y63" s="46"/>
      <c r="Z63" s="45"/>
      <c r="AA63" s="45"/>
      <c r="AB63" s="45"/>
      <c r="AC63" s="45"/>
      <c r="AD63" s="46"/>
      <c r="AE63" s="45"/>
      <c r="AF63" s="45"/>
      <c r="AG63" s="45"/>
      <c r="AH63" s="45"/>
      <c r="AI63" s="46"/>
      <c r="AJ63" s="51"/>
      <c r="AK63" s="46"/>
      <c r="AL63" s="44"/>
      <c r="AM63" s="44"/>
    </row>
    <row r="64" spans="21:39">
      <c r="U64" s="45"/>
      <c r="V64" s="45"/>
      <c r="W64" s="45"/>
      <c r="X64" s="45"/>
      <c r="Y64" s="46"/>
      <c r="Z64" s="45"/>
      <c r="AA64" s="45"/>
      <c r="AB64" s="45"/>
      <c r="AC64" s="45"/>
      <c r="AD64" s="46"/>
      <c r="AE64" s="45"/>
      <c r="AF64" s="45"/>
      <c r="AG64" s="45"/>
      <c r="AH64" s="45"/>
      <c r="AI64" s="46"/>
      <c r="AJ64" s="51"/>
      <c r="AK64" s="46"/>
      <c r="AL64" s="44"/>
      <c r="AM64" s="44"/>
    </row>
    <row r="65" spans="21:39">
      <c r="U65" s="45"/>
      <c r="V65" s="45"/>
      <c r="W65" s="45"/>
      <c r="X65" s="45"/>
      <c r="Y65" s="46"/>
      <c r="Z65" s="45"/>
      <c r="AA65" s="45"/>
      <c r="AB65" s="45"/>
      <c r="AC65" s="45"/>
      <c r="AD65" s="46"/>
      <c r="AE65" s="45"/>
      <c r="AF65" s="45"/>
      <c r="AG65" s="45"/>
      <c r="AH65" s="45"/>
      <c r="AI65" s="46"/>
      <c r="AJ65" s="51"/>
      <c r="AK65" s="46"/>
      <c r="AL65" s="44"/>
      <c r="AM65" s="44"/>
    </row>
    <row r="66" spans="21:39">
      <c r="U66" s="45"/>
      <c r="V66" s="45"/>
      <c r="W66" s="45"/>
      <c r="X66" s="45"/>
      <c r="Y66" s="46"/>
      <c r="Z66" s="45"/>
      <c r="AA66" s="45"/>
      <c r="AB66" s="45"/>
      <c r="AC66" s="45"/>
      <c r="AD66" s="46"/>
      <c r="AE66" s="45"/>
      <c r="AF66" s="45"/>
      <c r="AG66" s="45"/>
      <c r="AH66" s="45"/>
      <c r="AI66" s="46"/>
      <c r="AJ66" s="51"/>
      <c r="AK66" s="46"/>
      <c r="AL66" s="44"/>
      <c r="AM66" s="44"/>
    </row>
    <row r="67" spans="21:39">
      <c r="U67" s="45"/>
      <c r="V67" s="45"/>
      <c r="W67" s="45"/>
      <c r="X67" s="45"/>
      <c r="Y67" s="46"/>
      <c r="Z67" s="45"/>
      <c r="AA67" s="45"/>
      <c r="AB67" s="45"/>
      <c r="AC67" s="45"/>
      <c r="AD67" s="46"/>
      <c r="AE67" s="45"/>
      <c r="AF67" s="45"/>
      <c r="AG67" s="45"/>
      <c r="AH67" s="45"/>
      <c r="AI67" s="46"/>
      <c r="AJ67" s="51"/>
      <c r="AK67" s="46"/>
      <c r="AL67" s="44"/>
      <c r="AM67" s="44"/>
    </row>
    <row r="68" spans="21:39">
      <c r="U68" s="45"/>
      <c r="V68" s="45"/>
      <c r="W68" s="45"/>
      <c r="X68" s="45"/>
      <c r="Y68" s="46"/>
      <c r="Z68" s="45"/>
      <c r="AA68" s="45"/>
      <c r="AB68" s="45"/>
      <c r="AC68" s="45"/>
      <c r="AD68" s="46"/>
      <c r="AE68" s="45"/>
      <c r="AF68" s="45"/>
      <c r="AG68" s="45"/>
      <c r="AH68" s="45"/>
      <c r="AI68" s="46"/>
      <c r="AJ68" s="51"/>
      <c r="AK68" s="46"/>
      <c r="AL68" s="44"/>
      <c r="AM68" s="44"/>
    </row>
    <row r="69" spans="21:39">
      <c r="U69" s="45"/>
      <c r="V69" s="45"/>
      <c r="W69" s="45"/>
      <c r="X69" s="45"/>
      <c r="Y69" s="46"/>
      <c r="Z69" s="45"/>
      <c r="AA69" s="45"/>
      <c r="AB69" s="45"/>
      <c r="AC69" s="45"/>
      <c r="AD69" s="46"/>
      <c r="AE69" s="45"/>
      <c r="AF69" s="45"/>
      <c r="AG69" s="45"/>
      <c r="AH69" s="45"/>
      <c r="AI69" s="46"/>
      <c r="AJ69" s="51"/>
      <c r="AK69" s="46"/>
      <c r="AL69" s="44"/>
      <c r="AM69" s="44"/>
    </row>
    <row r="70" spans="21:39">
      <c r="U70" s="45"/>
      <c r="V70" s="45"/>
      <c r="W70" s="45"/>
      <c r="X70" s="45"/>
      <c r="Y70" s="46"/>
      <c r="Z70" s="45"/>
      <c r="AA70" s="45"/>
      <c r="AB70" s="45"/>
      <c r="AC70" s="45"/>
      <c r="AD70" s="46"/>
      <c r="AE70" s="45"/>
      <c r="AF70" s="45"/>
      <c r="AG70" s="45"/>
      <c r="AH70" s="45"/>
      <c r="AI70" s="46"/>
      <c r="AJ70" s="51"/>
      <c r="AK70" s="46"/>
      <c r="AL70" s="44"/>
      <c r="AM70" s="44"/>
    </row>
    <row r="71" spans="21:39">
      <c r="U71" s="45"/>
      <c r="V71" s="45"/>
      <c r="W71" s="45"/>
      <c r="X71" s="45"/>
      <c r="Y71" s="46"/>
      <c r="Z71" s="45"/>
      <c r="AA71" s="45"/>
      <c r="AB71" s="45"/>
      <c r="AC71" s="45"/>
      <c r="AD71" s="46"/>
      <c r="AE71" s="45"/>
      <c r="AF71" s="45"/>
      <c r="AG71" s="45"/>
      <c r="AH71" s="45"/>
      <c r="AI71" s="46"/>
      <c r="AJ71" s="51"/>
      <c r="AK71" s="46"/>
      <c r="AL71" s="44"/>
      <c r="AM71" s="44"/>
    </row>
    <row r="72" spans="21:39">
      <c r="U72" s="45"/>
      <c r="V72" s="45"/>
      <c r="W72" s="45"/>
      <c r="X72" s="45"/>
      <c r="Y72" s="46"/>
      <c r="Z72" s="45"/>
      <c r="AA72" s="45"/>
      <c r="AB72" s="45"/>
      <c r="AC72" s="45"/>
      <c r="AD72" s="46"/>
      <c r="AE72" s="45"/>
      <c r="AF72" s="45"/>
      <c r="AG72" s="45"/>
      <c r="AH72" s="45"/>
      <c r="AI72" s="46"/>
      <c r="AJ72" s="51"/>
      <c r="AK72" s="46"/>
      <c r="AL72" s="44"/>
      <c r="AM72" s="44"/>
    </row>
    <row r="73" spans="21:39">
      <c r="U73" s="45"/>
      <c r="V73" s="45"/>
      <c r="W73" s="45"/>
      <c r="X73" s="45"/>
      <c r="Y73" s="46"/>
      <c r="Z73" s="45"/>
      <c r="AA73" s="45"/>
      <c r="AB73" s="45"/>
      <c r="AC73" s="45"/>
      <c r="AD73" s="46"/>
      <c r="AE73" s="45"/>
      <c r="AF73" s="45"/>
      <c r="AG73" s="45"/>
      <c r="AH73" s="45"/>
      <c r="AI73" s="46"/>
      <c r="AJ73" s="51"/>
      <c r="AK73" s="46"/>
      <c r="AL73" s="44"/>
      <c r="AM73" s="44"/>
    </row>
    <row r="74" spans="21:39">
      <c r="U74" s="45"/>
      <c r="V74" s="45"/>
      <c r="W74" s="45"/>
      <c r="X74" s="45"/>
      <c r="Y74" s="46"/>
      <c r="Z74" s="45"/>
      <c r="AA74" s="45"/>
      <c r="AB74" s="45"/>
      <c r="AC74" s="45"/>
      <c r="AD74" s="46"/>
      <c r="AE74" s="45"/>
      <c r="AF74" s="45"/>
      <c r="AG74" s="45"/>
      <c r="AH74" s="45"/>
      <c r="AI74" s="46"/>
      <c r="AJ74" s="51"/>
      <c r="AK74" s="46"/>
      <c r="AL74" s="44"/>
      <c r="AM74" s="44"/>
    </row>
    <row r="75" spans="21:39">
      <c r="U75" s="45"/>
      <c r="V75" s="45"/>
      <c r="W75" s="45"/>
      <c r="X75" s="45"/>
      <c r="Y75" s="46"/>
      <c r="Z75" s="45"/>
      <c r="AA75" s="45"/>
      <c r="AB75" s="45"/>
      <c r="AC75" s="45"/>
      <c r="AD75" s="46"/>
      <c r="AE75" s="45"/>
      <c r="AF75" s="45"/>
      <c r="AG75" s="45"/>
      <c r="AH75" s="45"/>
      <c r="AI75" s="46"/>
      <c r="AJ75" s="51"/>
      <c r="AK75" s="46"/>
      <c r="AL75" s="44"/>
      <c r="AM75" s="44"/>
    </row>
    <row r="76" spans="21:39">
      <c r="U76" s="45"/>
      <c r="V76" s="45"/>
      <c r="W76" s="45"/>
      <c r="X76" s="45"/>
      <c r="Y76" s="46"/>
      <c r="Z76" s="45"/>
      <c r="AA76" s="45"/>
      <c r="AB76" s="45"/>
      <c r="AC76" s="45"/>
      <c r="AD76" s="46"/>
      <c r="AE76" s="45"/>
      <c r="AF76" s="45"/>
      <c r="AG76" s="45"/>
      <c r="AH76" s="45"/>
      <c r="AI76" s="46"/>
      <c r="AJ76" s="51"/>
      <c r="AK76" s="46"/>
      <c r="AL76" s="44"/>
      <c r="AM76" s="44"/>
    </row>
    <row r="77" spans="21:39">
      <c r="U77" s="45"/>
      <c r="V77" s="45"/>
      <c r="W77" s="45"/>
      <c r="X77" s="45"/>
      <c r="Y77" s="46"/>
      <c r="Z77" s="45"/>
      <c r="AA77" s="45"/>
      <c r="AB77" s="45"/>
      <c r="AC77" s="45"/>
      <c r="AD77" s="46"/>
      <c r="AE77" s="45"/>
      <c r="AF77" s="45"/>
      <c r="AG77" s="45"/>
      <c r="AH77" s="45"/>
      <c r="AI77" s="46"/>
      <c r="AJ77" s="51"/>
      <c r="AK77" s="46"/>
      <c r="AL77" s="44"/>
      <c r="AM77" s="44"/>
    </row>
    <row r="78" spans="21:39">
      <c r="U78" s="45"/>
      <c r="V78" s="45"/>
      <c r="W78" s="45"/>
      <c r="X78" s="45"/>
      <c r="Y78" s="46"/>
      <c r="Z78" s="45"/>
      <c r="AA78" s="45"/>
      <c r="AB78" s="45"/>
      <c r="AC78" s="45"/>
      <c r="AD78" s="46"/>
      <c r="AE78" s="45"/>
      <c r="AF78" s="45"/>
      <c r="AG78" s="45"/>
      <c r="AH78" s="45"/>
      <c r="AI78" s="46"/>
      <c r="AJ78" s="51"/>
      <c r="AK78" s="46"/>
      <c r="AL78" s="44"/>
      <c r="AM78" s="44"/>
    </row>
    <row r="79" spans="21:39">
      <c r="U79" s="45"/>
      <c r="V79" s="45"/>
      <c r="W79" s="45"/>
      <c r="X79" s="45"/>
      <c r="Y79" s="46"/>
      <c r="Z79" s="45"/>
      <c r="AA79" s="45"/>
      <c r="AB79" s="45"/>
      <c r="AC79" s="45"/>
      <c r="AD79" s="46"/>
      <c r="AE79" s="45"/>
      <c r="AF79" s="45"/>
      <c r="AG79" s="45"/>
      <c r="AH79" s="45"/>
      <c r="AI79" s="46"/>
      <c r="AJ79" s="51"/>
      <c r="AK79" s="46"/>
      <c r="AL79" s="44"/>
      <c r="AM79" s="44"/>
    </row>
    <row r="80" spans="21:39">
      <c r="U80" s="45"/>
      <c r="V80" s="45"/>
      <c r="W80" s="45"/>
      <c r="X80" s="45"/>
      <c r="Y80" s="46"/>
      <c r="Z80" s="45"/>
      <c r="AA80" s="45"/>
      <c r="AB80" s="45"/>
      <c r="AC80" s="45"/>
      <c r="AD80" s="46"/>
      <c r="AE80" s="45"/>
      <c r="AF80" s="45"/>
      <c r="AG80" s="45"/>
      <c r="AH80" s="45"/>
      <c r="AI80" s="46"/>
      <c r="AJ80" s="51"/>
      <c r="AK80" s="46"/>
      <c r="AL80" s="44"/>
      <c r="AM80" s="44"/>
    </row>
    <row r="81" spans="21:39">
      <c r="U81" s="45"/>
      <c r="V81" s="45"/>
      <c r="W81" s="45"/>
      <c r="X81" s="45"/>
      <c r="Y81" s="46"/>
      <c r="Z81" s="45"/>
      <c r="AA81" s="45"/>
      <c r="AB81" s="45"/>
      <c r="AC81" s="45"/>
      <c r="AD81" s="46"/>
      <c r="AE81" s="45"/>
      <c r="AF81" s="45"/>
      <c r="AG81" s="45"/>
      <c r="AH81" s="45"/>
      <c r="AI81" s="46"/>
      <c r="AJ81" s="51"/>
      <c r="AK81" s="46"/>
      <c r="AL81" s="44"/>
      <c r="AM81" s="44"/>
    </row>
    <row r="82" spans="21:39">
      <c r="U82" s="45"/>
      <c r="V82" s="45"/>
      <c r="W82" s="45"/>
      <c r="X82" s="45"/>
      <c r="Y82" s="46"/>
      <c r="Z82" s="45"/>
      <c r="AA82" s="45"/>
      <c r="AB82" s="45"/>
      <c r="AC82" s="45"/>
      <c r="AD82" s="46"/>
      <c r="AE82" s="45"/>
      <c r="AF82" s="45"/>
      <c r="AG82" s="45"/>
      <c r="AH82" s="45"/>
      <c r="AI82" s="46"/>
      <c r="AJ82" s="51"/>
      <c r="AK82" s="46"/>
      <c r="AL82" s="44"/>
      <c r="AM82" s="44"/>
    </row>
    <row r="83" spans="21:39">
      <c r="U83" s="45"/>
      <c r="V83" s="45"/>
      <c r="W83" s="45"/>
      <c r="X83" s="45"/>
      <c r="Y83" s="46"/>
      <c r="Z83" s="45"/>
      <c r="AA83" s="45"/>
      <c r="AB83" s="45"/>
      <c r="AC83" s="45"/>
      <c r="AD83" s="46"/>
      <c r="AE83" s="45"/>
      <c r="AF83" s="45"/>
      <c r="AG83" s="45"/>
      <c r="AH83" s="45"/>
      <c r="AI83" s="46"/>
      <c r="AJ83" s="51"/>
      <c r="AK83" s="46"/>
      <c r="AL83" s="44"/>
      <c r="AM83" s="44"/>
    </row>
    <row r="84" spans="21:39">
      <c r="U84" s="45"/>
      <c r="V84" s="45"/>
      <c r="W84" s="45"/>
      <c r="X84" s="45"/>
      <c r="Y84" s="46"/>
      <c r="Z84" s="45"/>
      <c r="AA84" s="45"/>
      <c r="AB84" s="45"/>
      <c r="AC84" s="45"/>
      <c r="AD84" s="46"/>
      <c r="AE84" s="45"/>
      <c r="AF84" s="45"/>
      <c r="AG84" s="45"/>
      <c r="AH84" s="45"/>
      <c r="AI84" s="46"/>
      <c r="AJ84" s="51"/>
      <c r="AK84" s="46"/>
      <c r="AL84" s="44"/>
      <c r="AM84" s="44"/>
    </row>
    <row r="85" spans="21:39">
      <c r="U85" s="45"/>
      <c r="V85" s="45"/>
      <c r="W85" s="45"/>
      <c r="X85" s="45"/>
      <c r="Y85" s="46"/>
      <c r="Z85" s="45"/>
      <c r="AA85" s="45"/>
      <c r="AB85" s="45"/>
      <c r="AC85" s="45"/>
      <c r="AD85" s="46"/>
      <c r="AE85" s="45"/>
      <c r="AF85" s="45"/>
      <c r="AG85" s="45"/>
      <c r="AH85" s="45"/>
      <c r="AI85" s="46"/>
      <c r="AJ85" s="51"/>
      <c r="AK85" s="46"/>
      <c r="AL85" s="44"/>
      <c r="AM85" s="44"/>
    </row>
    <row r="86" spans="21:39">
      <c r="U86" s="45"/>
      <c r="V86" s="45"/>
      <c r="W86" s="45"/>
      <c r="X86" s="45"/>
      <c r="Y86" s="46"/>
      <c r="Z86" s="45"/>
      <c r="AA86" s="45"/>
      <c r="AB86" s="45"/>
      <c r="AC86" s="45"/>
      <c r="AD86" s="46"/>
      <c r="AE86" s="45"/>
      <c r="AF86" s="45"/>
      <c r="AG86" s="45"/>
      <c r="AH86" s="45"/>
      <c r="AI86" s="46"/>
      <c r="AJ86" s="51"/>
      <c r="AK86" s="46"/>
      <c r="AL86" s="44"/>
      <c r="AM86" s="44"/>
    </row>
    <row r="87" spans="21:39">
      <c r="U87" s="45"/>
      <c r="V87" s="45"/>
      <c r="W87" s="45"/>
      <c r="X87" s="45"/>
      <c r="Y87" s="46"/>
      <c r="Z87" s="45"/>
      <c r="AA87" s="45"/>
      <c r="AB87" s="45"/>
      <c r="AC87" s="45"/>
      <c r="AD87" s="46"/>
      <c r="AE87" s="45"/>
      <c r="AF87" s="45"/>
      <c r="AG87" s="45"/>
      <c r="AH87" s="45"/>
      <c r="AI87" s="46"/>
      <c r="AJ87" s="51"/>
      <c r="AK87" s="46"/>
      <c r="AL87" s="44"/>
      <c r="AM87" s="44"/>
    </row>
    <row r="88" spans="21:39">
      <c r="U88" s="45"/>
      <c r="V88" s="45"/>
      <c r="W88" s="45"/>
      <c r="X88" s="45"/>
      <c r="Y88" s="46"/>
      <c r="Z88" s="45"/>
      <c r="AA88" s="45"/>
      <c r="AB88" s="45"/>
      <c r="AC88" s="45"/>
      <c r="AD88" s="46"/>
      <c r="AE88" s="45"/>
      <c r="AF88" s="45"/>
      <c r="AG88" s="45"/>
      <c r="AH88" s="45"/>
      <c r="AI88" s="46"/>
      <c r="AJ88" s="51"/>
      <c r="AK88" s="46"/>
      <c r="AL88" s="44"/>
      <c r="AM88" s="44"/>
    </row>
    <row r="89" spans="21:39">
      <c r="U89" s="45"/>
      <c r="V89" s="45"/>
      <c r="W89" s="45"/>
      <c r="X89" s="45"/>
      <c r="Y89" s="46"/>
      <c r="Z89" s="45"/>
      <c r="AA89" s="45"/>
      <c r="AB89" s="45"/>
      <c r="AC89" s="45"/>
      <c r="AD89" s="46"/>
      <c r="AE89" s="45"/>
      <c r="AF89" s="45"/>
      <c r="AG89" s="45"/>
      <c r="AH89" s="45"/>
      <c r="AI89" s="46"/>
      <c r="AJ89" s="51"/>
      <c r="AK89" s="46"/>
      <c r="AL89" s="44"/>
      <c r="AM89" s="44"/>
    </row>
    <row r="90" spans="21:39">
      <c r="U90" s="45"/>
      <c r="V90" s="45"/>
      <c r="W90" s="45"/>
      <c r="X90" s="45"/>
      <c r="Y90" s="46"/>
      <c r="Z90" s="45"/>
      <c r="AA90" s="45"/>
      <c r="AB90" s="45"/>
      <c r="AC90" s="45"/>
      <c r="AD90" s="46"/>
      <c r="AE90" s="45"/>
      <c r="AF90" s="45"/>
      <c r="AG90" s="45"/>
      <c r="AH90" s="45"/>
      <c r="AI90" s="46"/>
      <c r="AJ90" s="51"/>
      <c r="AK90" s="46"/>
      <c r="AL90" s="44"/>
      <c r="AM90" s="44"/>
    </row>
    <row r="91" spans="21:39">
      <c r="U91" s="45"/>
      <c r="V91" s="45"/>
      <c r="W91" s="45"/>
      <c r="X91" s="45"/>
      <c r="Y91" s="46"/>
      <c r="Z91" s="45"/>
      <c r="AA91" s="45"/>
      <c r="AB91" s="45"/>
      <c r="AC91" s="45"/>
      <c r="AD91" s="46"/>
      <c r="AE91" s="45"/>
      <c r="AF91" s="45"/>
      <c r="AG91" s="45"/>
      <c r="AH91" s="45"/>
      <c r="AI91" s="46"/>
      <c r="AJ91" s="51"/>
      <c r="AK91" s="46"/>
      <c r="AL91" s="44"/>
      <c r="AM91" s="44"/>
    </row>
    <row r="92" spans="21:39">
      <c r="U92" s="45"/>
      <c r="V92" s="45"/>
      <c r="W92" s="45"/>
      <c r="X92" s="45"/>
      <c r="Y92" s="46"/>
      <c r="Z92" s="45"/>
      <c r="AA92" s="45"/>
      <c r="AB92" s="45"/>
      <c r="AC92" s="45"/>
      <c r="AD92" s="46"/>
      <c r="AE92" s="45"/>
      <c r="AF92" s="45"/>
      <c r="AG92" s="45"/>
      <c r="AH92" s="45"/>
      <c r="AI92" s="46"/>
      <c r="AJ92" s="51"/>
      <c r="AK92" s="46"/>
      <c r="AL92" s="44"/>
      <c r="AM92" s="44"/>
    </row>
    <row r="93" spans="21:39">
      <c r="U93" s="45"/>
      <c r="V93" s="45"/>
      <c r="W93" s="45"/>
      <c r="X93" s="45"/>
      <c r="Y93" s="46"/>
      <c r="Z93" s="45"/>
      <c r="AA93" s="45"/>
      <c r="AB93" s="45"/>
      <c r="AC93" s="45"/>
      <c r="AD93" s="46"/>
      <c r="AE93" s="45"/>
      <c r="AF93" s="45"/>
      <c r="AG93" s="45"/>
      <c r="AH93" s="45"/>
      <c r="AI93" s="46"/>
      <c r="AJ93" s="51"/>
      <c r="AK93" s="46"/>
      <c r="AL93" s="44"/>
      <c r="AM93" s="44"/>
    </row>
    <row r="94" spans="21:39">
      <c r="U94" s="45"/>
      <c r="V94" s="45"/>
      <c r="W94" s="45"/>
      <c r="X94" s="45"/>
      <c r="Y94" s="46"/>
      <c r="Z94" s="45"/>
      <c r="AA94" s="45"/>
      <c r="AB94" s="45"/>
      <c r="AC94" s="45"/>
      <c r="AD94" s="46"/>
      <c r="AE94" s="45"/>
      <c r="AF94" s="45"/>
      <c r="AG94" s="45"/>
      <c r="AH94" s="45"/>
      <c r="AI94" s="46"/>
      <c r="AJ94" s="51"/>
      <c r="AK94" s="46"/>
      <c r="AL94" s="44"/>
      <c r="AM94" s="44"/>
    </row>
    <row r="95" spans="21:39">
      <c r="U95" s="45"/>
      <c r="V95" s="45"/>
      <c r="W95" s="45"/>
      <c r="X95" s="45"/>
      <c r="Y95" s="46"/>
      <c r="Z95" s="45"/>
      <c r="AA95" s="45"/>
      <c r="AB95" s="45"/>
      <c r="AC95" s="45"/>
      <c r="AD95" s="46"/>
      <c r="AE95" s="45"/>
      <c r="AF95" s="45"/>
      <c r="AG95" s="45"/>
      <c r="AH95" s="45"/>
      <c r="AI95" s="46"/>
      <c r="AJ95" s="51"/>
      <c r="AK95" s="46"/>
      <c r="AL95" s="44"/>
      <c r="AM95" s="44"/>
    </row>
    <row r="96" spans="21:39">
      <c r="U96" s="45"/>
      <c r="V96" s="45"/>
      <c r="W96" s="45"/>
      <c r="X96" s="45"/>
      <c r="Y96" s="46"/>
      <c r="Z96" s="45"/>
      <c r="AA96" s="45"/>
      <c r="AB96" s="45"/>
      <c r="AC96" s="45"/>
      <c r="AD96" s="46"/>
      <c r="AE96" s="45"/>
      <c r="AF96" s="45"/>
      <c r="AG96" s="45"/>
      <c r="AH96" s="45"/>
      <c r="AI96" s="46"/>
      <c r="AJ96" s="51"/>
      <c r="AK96" s="46"/>
      <c r="AL96" s="44"/>
      <c r="AM96" s="44"/>
    </row>
    <row r="97" spans="21:39">
      <c r="U97" s="45"/>
      <c r="V97" s="45"/>
      <c r="W97" s="45"/>
      <c r="X97" s="45"/>
      <c r="Y97" s="46"/>
      <c r="Z97" s="45"/>
      <c r="AA97" s="45"/>
      <c r="AB97" s="45"/>
      <c r="AC97" s="45"/>
      <c r="AD97" s="46"/>
      <c r="AE97" s="45"/>
      <c r="AF97" s="45"/>
      <c r="AG97" s="45"/>
      <c r="AH97" s="45"/>
      <c r="AI97" s="46"/>
      <c r="AJ97" s="51"/>
      <c r="AK97" s="46"/>
      <c r="AL97" s="44"/>
      <c r="AM97" s="44"/>
    </row>
    <row r="98" spans="21:39">
      <c r="U98" s="45"/>
      <c r="V98" s="45"/>
      <c r="W98" s="45"/>
      <c r="X98" s="45"/>
      <c r="Y98" s="46"/>
      <c r="Z98" s="45"/>
      <c r="AA98" s="45"/>
      <c r="AB98" s="45"/>
      <c r="AC98" s="45"/>
      <c r="AD98" s="46"/>
      <c r="AE98" s="45"/>
      <c r="AF98" s="45"/>
      <c r="AG98" s="45"/>
      <c r="AH98" s="45"/>
      <c r="AI98" s="46"/>
      <c r="AJ98" s="51"/>
      <c r="AK98" s="46"/>
      <c r="AL98" s="44"/>
      <c r="AM98" s="44"/>
    </row>
    <row r="99" spans="21:39">
      <c r="U99" s="45"/>
      <c r="V99" s="45"/>
      <c r="W99" s="45"/>
      <c r="X99" s="45"/>
      <c r="Y99" s="46"/>
      <c r="Z99" s="45"/>
      <c r="AA99" s="45"/>
      <c r="AB99" s="45"/>
      <c r="AC99" s="45"/>
      <c r="AD99" s="46"/>
      <c r="AE99" s="45"/>
      <c r="AF99" s="45"/>
      <c r="AG99" s="45"/>
      <c r="AH99" s="45"/>
      <c r="AI99" s="46"/>
      <c r="AJ99" s="51"/>
      <c r="AK99" s="46"/>
      <c r="AL99" s="44"/>
      <c r="AM99" s="44"/>
    </row>
    <row r="100" spans="21:39">
      <c r="U100" s="45"/>
      <c r="V100" s="45"/>
      <c r="W100" s="45"/>
      <c r="X100" s="45"/>
      <c r="Y100" s="46"/>
      <c r="Z100" s="45"/>
      <c r="AA100" s="45"/>
      <c r="AB100" s="45"/>
      <c r="AC100" s="45"/>
      <c r="AD100" s="46"/>
      <c r="AE100" s="45"/>
      <c r="AF100" s="45"/>
      <c r="AG100" s="45"/>
      <c r="AH100" s="45"/>
      <c r="AI100" s="46"/>
      <c r="AJ100" s="51"/>
      <c r="AK100" s="46"/>
      <c r="AL100" s="44"/>
      <c r="AM100" s="44"/>
    </row>
    <row r="101" spans="21:39">
      <c r="U101" s="45"/>
      <c r="V101" s="45"/>
      <c r="W101" s="45"/>
      <c r="X101" s="45"/>
      <c r="Y101" s="46"/>
      <c r="Z101" s="45"/>
      <c r="AA101" s="45"/>
      <c r="AB101" s="45"/>
      <c r="AC101" s="45"/>
      <c r="AD101" s="46"/>
      <c r="AE101" s="45"/>
      <c r="AF101" s="45"/>
      <c r="AG101" s="45"/>
      <c r="AH101" s="45"/>
      <c r="AI101" s="46"/>
      <c r="AJ101" s="51"/>
      <c r="AK101" s="46"/>
      <c r="AL101" s="44"/>
      <c r="AM101" s="44"/>
    </row>
    <row r="102" spans="21:39">
      <c r="U102" s="45"/>
      <c r="V102" s="45"/>
      <c r="W102" s="45"/>
      <c r="X102" s="45"/>
      <c r="Y102" s="46"/>
      <c r="Z102" s="45"/>
      <c r="AA102" s="45"/>
      <c r="AB102" s="45"/>
      <c r="AC102" s="45"/>
      <c r="AD102" s="46"/>
      <c r="AE102" s="45"/>
      <c r="AF102" s="45"/>
      <c r="AG102" s="45"/>
      <c r="AH102" s="45"/>
      <c r="AI102" s="46"/>
      <c r="AJ102" s="51"/>
      <c r="AK102" s="46"/>
      <c r="AL102" s="44"/>
      <c r="AM102" s="44"/>
    </row>
    <row r="103" spans="21:39">
      <c r="U103" s="45"/>
      <c r="V103" s="45"/>
      <c r="W103" s="45"/>
      <c r="X103" s="45"/>
      <c r="Y103" s="46"/>
      <c r="Z103" s="45"/>
      <c r="AA103" s="45"/>
      <c r="AB103" s="45"/>
      <c r="AC103" s="45"/>
      <c r="AD103" s="46"/>
      <c r="AE103" s="45"/>
      <c r="AF103" s="45"/>
      <c r="AG103" s="45"/>
      <c r="AH103" s="45"/>
      <c r="AI103" s="46"/>
      <c r="AJ103" s="51"/>
      <c r="AK103" s="46"/>
      <c r="AL103" s="44"/>
      <c r="AM103" s="44"/>
    </row>
    <row r="104" spans="21:39">
      <c r="U104" s="45"/>
      <c r="V104" s="45"/>
      <c r="W104" s="45"/>
      <c r="X104" s="45"/>
      <c r="Y104" s="46"/>
      <c r="Z104" s="45"/>
      <c r="AA104" s="45"/>
      <c r="AB104" s="45"/>
      <c r="AC104" s="45"/>
      <c r="AD104" s="46"/>
      <c r="AE104" s="45"/>
      <c r="AF104" s="45"/>
      <c r="AG104" s="45"/>
      <c r="AH104" s="45"/>
      <c r="AI104" s="46"/>
      <c r="AJ104" s="51"/>
      <c r="AK104" s="46"/>
      <c r="AL104" s="44"/>
      <c r="AM104" s="44"/>
    </row>
    <row r="105" spans="21:39">
      <c r="U105" s="45"/>
      <c r="V105" s="45"/>
      <c r="W105" s="45"/>
      <c r="X105" s="45"/>
      <c r="Y105" s="46"/>
      <c r="Z105" s="45"/>
      <c r="AA105" s="45"/>
      <c r="AB105" s="45"/>
      <c r="AC105" s="45"/>
      <c r="AD105" s="46"/>
      <c r="AE105" s="45"/>
      <c r="AF105" s="45"/>
      <c r="AG105" s="45"/>
      <c r="AH105" s="45"/>
      <c r="AI105" s="46"/>
      <c r="AJ105" s="51"/>
      <c r="AK105" s="46"/>
      <c r="AL105" s="44"/>
      <c r="AM105" s="44"/>
    </row>
    <row r="106" spans="21:39">
      <c r="U106" s="45"/>
      <c r="V106" s="45"/>
      <c r="W106" s="45"/>
      <c r="X106" s="45"/>
      <c r="Y106" s="46"/>
      <c r="Z106" s="45"/>
      <c r="AA106" s="45"/>
      <c r="AB106" s="45"/>
      <c r="AC106" s="45"/>
      <c r="AD106" s="46"/>
      <c r="AE106" s="45"/>
      <c r="AF106" s="45"/>
      <c r="AG106" s="45"/>
      <c r="AH106" s="45"/>
      <c r="AI106" s="46"/>
      <c r="AJ106" s="51"/>
      <c r="AK106" s="46"/>
      <c r="AL106" s="44"/>
      <c r="AM106" s="44"/>
    </row>
    <row r="107" spans="21:39">
      <c r="U107" s="45"/>
      <c r="V107" s="45"/>
      <c r="W107" s="45"/>
      <c r="X107" s="45"/>
      <c r="Y107" s="46"/>
      <c r="Z107" s="45"/>
      <c r="AA107" s="45"/>
      <c r="AB107" s="45"/>
      <c r="AC107" s="45"/>
      <c r="AD107" s="46"/>
      <c r="AE107" s="45"/>
      <c r="AF107" s="45"/>
      <c r="AG107" s="45"/>
      <c r="AH107" s="45"/>
      <c r="AI107" s="46"/>
      <c r="AJ107" s="51"/>
      <c r="AK107" s="46"/>
      <c r="AL107" s="44"/>
      <c r="AM107" s="44"/>
    </row>
    <row r="108" spans="21:39">
      <c r="U108" s="45"/>
      <c r="V108" s="45"/>
      <c r="W108" s="45"/>
      <c r="X108" s="45"/>
      <c r="Y108" s="46"/>
      <c r="Z108" s="45"/>
      <c r="AA108" s="45"/>
      <c r="AB108" s="45"/>
      <c r="AC108" s="45"/>
      <c r="AD108" s="46"/>
      <c r="AE108" s="45"/>
      <c r="AF108" s="45"/>
      <c r="AG108" s="45"/>
      <c r="AH108" s="45"/>
      <c r="AI108" s="46"/>
      <c r="AJ108" s="51"/>
      <c r="AK108" s="46"/>
      <c r="AL108" s="44"/>
      <c r="AM108" s="44"/>
    </row>
    <row r="109" spans="21:39">
      <c r="U109" s="45"/>
      <c r="V109" s="45"/>
      <c r="W109" s="45"/>
      <c r="X109" s="45"/>
      <c r="Y109" s="46"/>
      <c r="Z109" s="45"/>
      <c r="AA109" s="45"/>
      <c r="AB109" s="45"/>
      <c r="AC109" s="45"/>
      <c r="AD109" s="46"/>
      <c r="AE109" s="45"/>
      <c r="AF109" s="45"/>
      <c r="AG109" s="45"/>
      <c r="AH109" s="45"/>
      <c r="AI109" s="46"/>
      <c r="AJ109" s="51"/>
      <c r="AK109" s="46"/>
      <c r="AL109" s="44"/>
      <c r="AM109" s="44"/>
    </row>
    <row r="110" spans="21:39">
      <c r="U110" s="45"/>
      <c r="V110" s="45"/>
      <c r="W110" s="45"/>
      <c r="X110" s="45"/>
      <c r="Y110" s="46"/>
      <c r="Z110" s="45"/>
      <c r="AA110" s="45"/>
      <c r="AB110" s="45"/>
      <c r="AC110" s="45"/>
      <c r="AD110" s="46"/>
      <c r="AE110" s="45"/>
      <c r="AF110" s="45"/>
      <c r="AG110" s="45"/>
      <c r="AH110" s="45"/>
      <c r="AI110" s="46"/>
      <c r="AJ110" s="51"/>
      <c r="AK110" s="46"/>
      <c r="AL110" s="44"/>
      <c r="AM110" s="44"/>
    </row>
    <row r="111" spans="21:39">
      <c r="U111" s="45"/>
      <c r="V111" s="45"/>
      <c r="W111" s="45"/>
      <c r="X111" s="45"/>
      <c r="Y111" s="46"/>
      <c r="Z111" s="45"/>
      <c r="AA111" s="45"/>
      <c r="AB111" s="45"/>
      <c r="AC111" s="45"/>
      <c r="AD111" s="46"/>
      <c r="AE111" s="45"/>
      <c r="AF111" s="45"/>
      <c r="AG111" s="45"/>
      <c r="AH111" s="45"/>
      <c r="AI111" s="46"/>
      <c r="AJ111" s="51"/>
      <c r="AK111" s="46"/>
      <c r="AL111" s="44"/>
      <c r="AM111" s="44"/>
    </row>
    <row r="112" spans="21:39">
      <c r="U112" s="45"/>
      <c r="V112" s="45"/>
      <c r="W112" s="45"/>
      <c r="X112" s="45"/>
      <c r="Y112" s="46"/>
      <c r="Z112" s="45"/>
      <c r="AA112" s="45"/>
      <c r="AB112" s="45"/>
      <c r="AC112" s="45"/>
      <c r="AD112" s="46"/>
      <c r="AE112" s="45"/>
      <c r="AF112" s="45"/>
      <c r="AG112" s="45"/>
      <c r="AH112" s="45"/>
      <c r="AI112" s="46"/>
      <c r="AJ112" s="51"/>
      <c r="AK112" s="46"/>
      <c r="AL112" s="44"/>
      <c r="AM112" s="44"/>
    </row>
    <row r="113" spans="21:39">
      <c r="U113" s="45"/>
      <c r="V113" s="45"/>
      <c r="W113" s="45"/>
      <c r="X113" s="45"/>
      <c r="Y113" s="46"/>
      <c r="Z113" s="45"/>
      <c r="AA113" s="45"/>
      <c r="AB113" s="45"/>
      <c r="AC113" s="45"/>
      <c r="AD113" s="46"/>
      <c r="AE113" s="45"/>
      <c r="AF113" s="45"/>
      <c r="AG113" s="45"/>
      <c r="AH113" s="45"/>
      <c r="AI113" s="46"/>
      <c r="AJ113" s="51"/>
      <c r="AK113" s="46"/>
      <c r="AL113" s="44"/>
      <c r="AM113" s="44"/>
    </row>
    <row r="114" spans="21:39">
      <c r="U114" s="45"/>
      <c r="V114" s="45"/>
      <c r="W114" s="45"/>
      <c r="X114" s="45"/>
      <c r="Y114" s="46"/>
      <c r="Z114" s="45"/>
      <c r="AA114" s="45"/>
      <c r="AB114" s="45"/>
      <c r="AC114" s="45"/>
      <c r="AD114" s="46"/>
      <c r="AE114" s="45"/>
      <c r="AF114" s="45"/>
      <c r="AG114" s="45"/>
      <c r="AH114" s="45"/>
      <c r="AI114" s="46"/>
      <c r="AJ114" s="51"/>
      <c r="AK114" s="46"/>
      <c r="AL114" s="44"/>
      <c r="AM114" s="44"/>
    </row>
    <row r="115" spans="21:39">
      <c r="U115" s="45"/>
      <c r="V115" s="45"/>
      <c r="W115" s="45"/>
      <c r="X115" s="45"/>
      <c r="Y115" s="46"/>
      <c r="Z115" s="45"/>
      <c r="AA115" s="45"/>
      <c r="AB115" s="45"/>
      <c r="AC115" s="45"/>
      <c r="AD115" s="46"/>
      <c r="AE115" s="45"/>
      <c r="AF115" s="45"/>
      <c r="AG115" s="45"/>
      <c r="AH115" s="45"/>
      <c r="AI115" s="46"/>
      <c r="AJ115" s="51"/>
      <c r="AK115" s="46"/>
      <c r="AL115" s="44"/>
      <c r="AM115" s="44"/>
    </row>
    <row r="116" spans="21:39">
      <c r="U116" s="45"/>
      <c r="V116" s="45"/>
      <c r="W116" s="45"/>
      <c r="X116" s="45"/>
      <c r="Y116" s="46"/>
      <c r="Z116" s="45"/>
      <c r="AA116" s="45"/>
      <c r="AB116" s="45"/>
      <c r="AC116" s="45"/>
      <c r="AD116" s="46"/>
      <c r="AE116" s="45"/>
      <c r="AF116" s="45"/>
      <c r="AG116" s="45"/>
      <c r="AH116" s="45"/>
      <c r="AI116" s="46"/>
      <c r="AJ116" s="51"/>
      <c r="AK116" s="46"/>
      <c r="AL116" s="44"/>
      <c r="AM116" s="44"/>
    </row>
    <row r="117" spans="21:39">
      <c r="U117" s="45"/>
      <c r="V117" s="45"/>
      <c r="W117" s="45"/>
      <c r="X117" s="45"/>
      <c r="Y117" s="46"/>
      <c r="Z117" s="45"/>
      <c r="AA117" s="45"/>
      <c r="AB117" s="45"/>
      <c r="AC117" s="45"/>
      <c r="AD117" s="46"/>
      <c r="AE117" s="45"/>
      <c r="AF117" s="45"/>
      <c r="AG117" s="45"/>
      <c r="AH117" s="45"/>
      <c r="AI117" s="46"/>
      <c r="AJ117" s="51"/>
      <c r="AK117" s="46"/>
      <c r="AL117" s="44"/>
      <c r="AM117" s="44"/>
    </row>
    <row r="118" spans="21:39">
      <c r="U118" s="45"/>
      <c r="V118" s="45"/>
      <c r="W118" s="45"/>
      <c r="X118" s="45"/>
      <c r="Y118" s="46"/>
      <c r="Z118" s="45"/>
      <c r="AA118" s="45"/>
      <c r="AB118" s="45"/>
      <c r="AC118" s="45"/>
      <c r="AD118" s="46"/>
      <c r="AE118" s="45"/>
      <c r="AF118" s="45"/>
      <c r="AG118" s="45"/>
      <c r="AH118" s="45"/>
      <c r="AI118" s="46"/>
      <c r="AJ118" s="51"/>
      <c r="AK118" s="46"/>
      <c r="AL118" s="44"/>
      <c r="AM118" s="44"/>
    </row>
    <row r="119" spans="21:39">
      <c r="U119" s="45"/>
      <c r="V119" s="45"/>
      <c r="W119" s="45"/>
      <c r="X119" s="45"/>
      <c r="Y119" s="46"/>
      <c r="Z119" s="45"/>
      <c r="AA119" s="45"/>
      <c r="AB119" s="45"/>
      <c r="AC119" s="45"/>
      <c r="AD119" s="46"/>
      <c r="AE119" s="45"/>
      <c r="AF119" s="45"/>
      <c r="AG119" s="45"/>
      <c r="AH119" s="45"/>
      <c r="AI119" s="46"/>
      <c r="AJ119" s="51"/>
      <c r="AK119" s="46"/>
      <c r="AL119" s="44"/>
      <c r="AM119" s="44"/>
    </row>
    <row r="120" spans="21:39">
      <c r="U120" s="45"/>
      <c r="V120" s="45"/>
      <c r="W120" s="45"/>
      <c r="X120" s="45"/>
      <c r="Y120" s="46"/>
      <c r="Z120" s="45"/>
      <c r="AA120" s="45"/>
      <c r="AB120" s="45"/>
      <c r="AC120" s="45"/>
      <c r="AD120" s="46"/>
      <c r="AE120" s="45"/>
      <c r="AF120" s="45"/>
      <c r="AG120" s="45"/>
      <c r="AH120" s="45"/>
      <c r="AI120" s="46"/>
      <c r="AJ120" s="51"/>
      <c r="AK120" s="46"/>
      <c r="AL120" s="44"/>
      <c r="AM120" s="44"/>
    </row>
    <row r="121" spans="21:39">
      <c r="U121" s="45"/>
      <c r="V121" s="45"/>
      <c r="W121" s="45"/>
      <c r="X121" s="45"/>
      <c r="Y121" s="46"/>
      <c r="Z121" s="45"/>
      <c r="AA121" s="45"/>
      <c r="AB121" s="45"/>
      <c r="AC121" s="45"/>
      <c r="AD121" s="46"/>
      <c r="AE121" s="45"/>
      <c r="AF121" s="45"/>
      <c r="AG121" s="45"/>
      <c r="AH121" s="45"/>
      <c r="AI121" s="46"/>
      <c r="AJ121" s="51"/>
      <c r="AK121" s="46"/>
      <c r="AL121" s="44"/>
      <c r="AM121" s="44"/>
    </row>
    <row r="122" spans="21:39">
      <c r="U122" s="45"/>
      <c r="V122" s="45"/>
      <c r="W122" s="45"/>
      <c r="X122" s="45"/>
      <c r="Y122" s="46"/>
      <c r="Z122" s="45"/>
      <c r="AA122" s="45"/>
      <c r="AB122" s="45"/>
      <c r="AC122" s="45"/>
      <c r="AD122" s="46"/>
      <c r="AE122" s="45"/>
      <c r="AF122" s="45"/>
      <c r="AG122" s="45"/>
      <c r="AH122" s="45"/>
      <c r="AI122" s="46"/>
      <c r="AJ122" s="51"/>
      <c r="AK122" s="46"/>
      <c r="AL122" s="44"/>
      <c r="AM122" s="44"/>
    </row>
    <row r="123" spans="21:39">
      <c r="U123" s="45"/>
      <c r="V123" s="45"/>
      <c r="W123" s="45"/>
      <c r="X123" s="45"/>
      <c r="Y123" s="46"/>
      <c r="Z123" s="45"/>
      <c r="AA123" s="45"/>
      <c r="AB123" s="45"/>
      <c r="AC123" s="45"/>
      <c r="AD123" s="46"/>
      <c r="AE123" s="45"/>
      <c r="AF123" s="45"/>
      <c r="AG123" s="45"/>
      <c r="AH123" s="45"/>
      <c r="AI123" s="46"/>
      <c r="AJ123" s="51"/>
      <c r="AK123" s="46"/>
      <c r="AL123" s="44"/>
      <c r="AM123" s="44"/>
    </row>
    <row r="124" spans="21:39">
      <c r="U124" s="45"/>
      <c r="V124" s="45"/>
      <c r="W124" s="45"/>
      <c r="X124" s="45"/>
      <c r="Y124" s="46"/>
      <c r="Z124" s="45"/>
      <c r="AA124" s="45"/>
      <c r="AB124" s="45"/>
      <c r="AC124" s="45"/>
      <c r="AD124" s="46"/>
      <c r="AE124" s="45"/>
      <c r="AF124" s="45"/>
      <c r="AG124" s="45"/>
      <c r="AH124" s="45"/>
      <c r="AI124" s="46"/>
      <c r="AJ124" s="51"/>
      <c r="AK124" s="46"/>
      <c r="AL124" s="44"/>
      <c r="AM124" s="44"/>
    </row>
    <row r="125" spans="21:39">
      <c r="U125" s="45"/>
      <c r="V125" s="45"/>
      <c r="W125" s="45"/>
      <c r="X125" s="45"/>
      <c r="Y125" s="46"/>
      <c r="Z125" s="45"/>
      <c r="AA125" s="45"/>
      <c r="AB125" s="45"/>
      <c r="AC125" s="45"/>
      <c r="AD125" s="46"/>
      <c r="AE125" s="45"/>
      <c r="AF125" s="45"/>
      <c r="AG125" s="45"/>
      <c r="AH125" s="45"/>
      <c r="AI125" s="46"/>
      <c r="AJ125" s="51"/>
      <c r="AK125" s="46"/>
      <c r="AL125" s="44"/>
      <c r="AM125" s="44"/>
    </row>
    <row r="126" spans="21:39">
      <c r="U126" s="45"/>
      <c r="V126" s="45"/>
      <c r="W126" s="45"/>
      <c r="X126" s="45"/>
      <c r="Y126" s="46"/>
      <c r="Z126" s="45"/>
      <c r="AA126" s="45"/>
      <c r="AB126" s="45"/>
      <c r="AC126" s="45"/>
      <c r="AD126" s="46"/>
      <c r="AE126" s="45"/>
      <c r="AF126" s="45"/>
      <c r="AG126" s="45"/>
      <c r="AH126" s="45"/>
      <c r="AI126" s="46"/>
      <c r="AJ126" s="51"/>
      <c r="AK126" s="46"/>
      <c r="AL126" s="44"/>
      <c r="AM126" s="44"/>
    </row>
    <row r="127" spans="21:39">
      <c r="U127" s="45"/>
      <c r="V127" s="45"/>
      <c r="W127" s="45"/>
      <c r="X127" s="45"/>
      <c r="Y127" s="46"/>
      <c r="Z127" s="45"/>
      <c r="AA127" s="45"/>
      <c r="AB127" s="45"/>
      <c r="AC127" s="45"/>
      <c r="AD127" s="46"/>
      <c r="AE127" s="45"/>
      <c r="AF127" s="45"/>
      <c r="AG127" s="45"/>
      <c r="AH127" s="45"/>
      <c r="AI127" s="46"/>
      <c r="AJ127" s="51"/>
      <c r="AK127" s="46"/>
      <c r="AL127" s="44"/>
      <c r="AM127" s="44"/>
    </row>
    <row r="128" spans="21:39">
      <c r="U128" s="45"/>
      <c r="V128" s="45"/>
      <c r="W128" s="45"/>
      <c r="X128" s="45"/>
      <c r="Y128" s="46"/>
      <c r="Z128" s="45"/>
      <c r="AA128" s="45"/>
      <c r="AB128" s="45"/>
      <c r="AC128" s="45"/>
      <c r="AD128" s="46"/>
      <c r="AE128" s="45"/>
      <c r="AF128" s="45"/>
      <c r="AG128" s="45"/>
      <c r="AH128" s="45"/>
      <c r="AI128" s="46"/>
      <c r="AJ128" s="51"/>
      <c r="AK128" s="46"/>
      <c r="AL128" s="44"/>
      <c r="AM128" s="44"/>
    </row>
    <row r="129" spans="21:39">
      <c r="U129" s="45"/>
      <c r="V129" s="45"/>
      <c r="W129" s="45"/>
      <c r="X129" s="45"/>
      <c r="Y129" s="46"/>
      <c r="Z129" s="45"/>
      <c r="AA129" s="45"/>
      <c r="AB129" s="45"/>
      <c r="AC129" s="45"/>
      <c r="AD129" s="46"/>
      <c r="AE129" s="45"/>
      <c r="AF129" s="45"/>
      <c r="AG129" s="45"/>
      <c r="AH129" s="45"/>
      <c r="AI129" s="46"/>
      <c r="AJ129" s="51"/>
      <c r="AK129" s="46"/>
      <c r="AL129" s="44"/>
      <c r="AM129" s="44"/>
    </row>
    <row r="130" spans="21:39">
      <c r="U130" s="45"/>
      <c r="V130" s="45"/>
      <c r="W130" s="45"/>
      <c r="X130" s="45"/>
      <c r="Y130" s="46"/>
      <c r="Z130" s="45"/>
      <c r="AA130" s="45"/>
      <c r="AB130" s="45"/>
      <c r="AC130" s="45"/>
      <c r="AD130" s="46"/>
      <c r="AE130" s="45"/>
      <c r="AF130" s="45"/>
      <c r="AG130" s="45"/>
      <c r="AH130" s="45"/>
      <c r="AI130" s="46"/>
      <c r="AJ130" s="51"/>
      <c r="AK130" s="46"/>
      <c r="AL130" s="44"/>
      <c r="AM130" s="44"/>
    </row>
    <row r="131" spans="21:39"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4"/>
      <c r="AM131" s="44"/>
    </row>
    <row r="132" spans="21:39"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4"/>
      <c r="AM132" s="44"/>
    </row>
    <row r="133" spans="21:39"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4"/>
      <c r="AM133" s="44"/>
    </row>
    <row r="134" spans="21:39"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4"/>
      <c r="AM134" s="44"/>
    </row>
    <row r="135" spans="21:39"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4"/>
      <c r="AM135" s="44"/>
    </row>
    <row r="136" spans="21:39"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4"/>
      <c r="AM136" s="44"/>
    </row>
    <row r="137" spans="21:39"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4"/>
      <c r="AM137" s="44"/>
    </row>
    <row r="138" spans="21:39"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4"/>
      <c r="AM138" s="44"/>
    </row>
    <row r="139" spans="21:39"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4"/>
      <c r="AM139" s="44"/>
    </row>
    <row r="140" spans="21:39"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4"/>
      <c r="AM140" s="44"/>
    </row>
    <row r="141" spans="21:39"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4"/>
      <c r="AM141" s="44"/>
    </row>
    <row r="142" spans="21:39"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4"/>
      <c r="AM142" s="44"/>
    </row>
    <row r="143" spans="21:39"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4"/>
      <c r="AM143" s="44"/>
    </row>
    <row r="144" spans="21:39"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4"/>
      <c r="AM144" s="44"/>
    </row>
    <row r="145" spans="21:39"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4"/>
      <c r="AM145" s="44"/>
    </row>
    <row r="146" spans="21:39"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4"/>
      <c r="AM146" s="44"/>
    </row>
    <row r="147" spans="21:39"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4"/>
      <c r="AM147" s="44"/>
    </row>
    <row r="148" spans="21:39"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4"/>
      <c r="AM148" s="44"/>
    </row>
    <row r="149" spans="21:39"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4"/>
      <c r="AM149" s="44"/>
    </row>
    <row r="150" spans="21:39"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4"/>
      <c r="AM150" s="44"/>
    </row>
    <row r="151" spans="21:39"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 spans="21:39"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 spans="21:39"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 spans="21:39"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 spans="21:39"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 spans="21:39"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 spans="21:39"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 spans="21:39"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 spans="21:39"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 spans="21:39"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 spans="21:39"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 spans="21:39"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 spans="21:39"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 spans="21:39"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 spans="21:39"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 spans="21:39"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 spans="21:39"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 spans="21:39"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 spans="21:39"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 spans="21:39"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 spans="21:39"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 spans="21:39"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</sheetData>
  <sortState ref="B24:T35">
    <sortCondition descending="1" ref="T24:T35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E9" sqref="E9"/>
    </sheetView>
  </sheetViews>
  <sheetFormatPr defaultRowHeight="13.2"/>
  <cols>
    <col min="1" max="1" width="14.5546875" customWidth="1"/>
    <col min="2" max="2" width="16" customWidth="1"/>
    <col min="3" max="3" width="15.44140625" customWidth="1"/>
  </cols>
  <sheetData>
    <row r="1" spans="1:3" ht="14.4">
      <c r="A1" s="40" t="s">
        <v>26</v>
      </c>
      <c r="B1" s="40" t="s">
        <v>27</v>
      </c>
      <c r="C1" s="40" t="s">
        <v>28</v>
      </c>
    </row>
    <row r="2" spans="1:3" ht="14.4">
      <c r="A2" s="41" t="s">
        <v>68</v>
      </c>
      <c r="B2" s="41" t="s">
        <v>29</v>
      </c>
      <c r="C2" s="42">
        <v>0</v>
      </c>
    </row>
    <row r="3" spans="1:3" ht="14.4">
      <c r="A3" s="41" t="s">
        <v>67</v>
      </c>
      <c r="B3" s="66">
        <v>180</v>
      </c>
      <c r="C3" s="42">
        <v>0.81</v>
      </c>
    </row>
    <row r="4" spans="1:3" ht="14.4">
      <c r="A4" s="41" t="s">
        <v>66</v>
      </c>
      <c r="B4" s="66">
        <v>360</v>
      </c>
      <c r="C4" s="42">
        <v>1.05</v>
      </c>
    </row>
    <row r="5" spans="1:3" ht="14.4">
      <c r="A5" s="41" t="s">
        <v>30</v>
      </c>
      <c r="B5" s="66" t="s">
        <v>75</v>
      </c>
      <c r="C5" s="42">
        <v>1.08</v>
      </c>
    </row>
    <row r="6" spans="1:3" ht="14.4">
      <c r="A6" s="67" t="s">
        <v>76</v>
      </c>
      <c r="B6" t="s">
        <v>77</v>
      </c>
      <c r="C6" s="68">
        <v>1.1299999999999999</v>
      </c>
    </row>
    <row r="7" spans="1:3" ht="14.4">
      <c r="A7" s="41" t="s">
        <v>31</v>
      </c>
      <c r="B7" s="41" t="s">
        <v>78</v>
      </c>
      <c r="C7" s="42">
        <v>1.05</v>
      </c>
    </row>
    <row r="8" spans="1:3" ht="14.4">
      <c r="A8" s="41" t="s">
        <v>32</v>
      </c>
      <c r="B8" s="41" t="s">
        <v>79</v>
      </c>
      <c r="C8" s="42">
        <v>1.08</v>
      </c>
    </row>
    <row r="9" spans="1:3" ht="14.4">
      <c r="A9" s="41" t="s">
        <v>69</v>
      </c>
      <c r="B9" s="41" t="s">
        <v>33</v>
      </c>
      <c r="C9" s="42">
        <v>1.28</v>
      </c>
    </row>
    <row r="10" spans="1:3" ht="14.4">
      <c r="A10" s="41" t="s">
        <v>34</v>
      </c>
      <c r="B10" s="41" t="s">
        <v>80</v>
      </c>
      <c r="C10" s="42">
        <v>1.24</v>
      </c>
    </row>
    <row r="11" spans="1:3" ht="14.4">
      <c r="A11" s="41" t="s">
        <v>35</v>
      </c>
      <c r="B11" s="41" t="s">
        <v>36</v>
      </c>
      <c r="C11" s="42">
        <v>1.32</v>
      </c>
    </row>
    <row r="12" spans="1:3" ht="14.4">
      <c r="A12" s="41" t="s">
        <v>37</v>
      </c>
      <c r="B12" s="41" t="s">
        <v>38</v>
      </c>
      <c r="C12" s="42">
        <v>1.24</v>
      </c>
    </row>
    <row r="13" spans="1:3" ht="14.4">
      <c r="A13" s="41" t="s">
        <v>39</v>
      </c>
      <c r="B13" s="41" t="s">
        <v>40</v>
      </c>
      <c r="C13" s="42">
        <v>1.24</v>
      </c>
    </row>
    <row r="14" spans="1:3" ht="14.4">
      <c r="A14" s="41" t="s">
        <v>41</v>
      </c>
      <c r="B14" s="41" t="s">
        <v>42</v>
      </c>
      <c r="C14" s="42">
        <v>1.05</v>
      </c>
    </row>
    <row r="15" spans="1:3" ht="14.4">
      <c r="A15" s="41" t="s">
        <v>43</v>
      </c>
      <c r="B15" s="41" t="s">
        <v>81</v>
      </c>
      <c r="C15" s="42">
        <v>1.05</v>
      </c>
    </row>
    <row r="16" spans="1:3" ht="14.4">
      <c r="A16" s="41" t="s">
        <v>44</v>
      </c>
      <c r="B16" s="41" t="s">
        <v>45</v>
      </c>
      <c r="C16" s="42">
        <v>1.05</v>
      </c>
    </row>
    <row r="17" spans="1:3" ht="14.4">
      <c r="A17" s="41" t="s">
        <v>46</v>
      </c>
      <c r="B17" s="41" t="s">
        <v>82</v>
      </c>
      <c r="C17" s="42">
        <v>1.05</v>
      </c>
    </row>
    <row r="18" spans="1:3" ht="14.4">
      <c r="A18" s="41" t="s">
        <v>48</v>
      </c>
      <c r="B18" s="41" t="s">
        <v>49</v>
      </c>
      <c r="C18" s="69">
        <v>1.1000000000000001</v>
      </c>
    </row>
    <row r="19" spans="1:3" ht="14.4">
      <c r="A19" s="41" t="s">
        <v>51</v>
      </c>
      <c r="B19" s="41" t="s">
        <v>52</v>
      </c>
      <c r="C19" s="42">
        <v>1.0900000000000001</v>
      </c>
    </row>
    <row r="20" spans="1:3" ht="14.4">
      <c r="A20" s="41" t="s">
        <v>53</v>
      </c>
      <c r="B20" s="41" t="s">
        <v>54</v>
      </c>
      <c r="C20" s="42">
        <v>1.0900000000000001</v>
      </c>
    </row>
    <row r="21" spans="1:3" ht="14.4">
      <c r="A21" s="70" t="s">
        <v>83</v>
      </c>
      <c r="B21" s="70" t="s">
        <v>84</v>
      </c>
      <c r="C21" s="71">
        <v>1.17</v>
      </c>
    </row>
    <row r="22" spans="1:3" ht="14.4">
      <c r="A22" s="70" t="s">
        <v>85</v>
      </c>
      <c r="B22" s="70" t="s">
        <v>86</v>
      </c>
      <c r="C22" s="71">
        <v>1.19</v>
      </c>
    </row>
    <row r="23" spans="1:3" ht="14.4">
      <c r="A23" s="41" t="s">
        <v>58</v>
      </c>
      <c r="B23" s="41" t="s">
        <v>87</v>
      </c>
      <c r="C23" s="69">
        <v>0.5</v>
      </c>
    </row>
    <row r="24" spans="1:3" ht="14.4">
      <c r="A24" s="41" t="s">
        <v>55</v>
      </c>
      <c r="B24" s="41" t="s">
        <v>56</v>
      </c>
      <c r="C24" s="42">
        <v>0.61</v>
      </c>
    </row>
    <row r="25" spans="1:3" ht="14.4">
      <c r="A25" s="41" t="s">
        <v>57</v>
      </c>
      <c r="B25" s="41" t="s">
        <v>88</v>
      </c>
      <c r="C25" s="42">
        <v>0.61</v>
      </c>
    </row>
    <row r="26" spans="1:3" ht="14.4">
      <c r="A26" s="41" t="s">
        <v>59</v>
      </c>
      <c r="B26" s="41" t="s">
        <v>89</v>
      </c>
      <c r="C26" s="42">
        <v>0.56999999999999995</v>
      </c>
    </row>
    <row r="27" spans="1:3" ht="14.4">
      <c r="A27" s="41" t="s">
        <v>60</v>
      </c>
      <c r="B27" s="41" t="s">
        <v>90</v>
      </c>
      <c r="C27" s="42">
        <v>0.79</v>
      </c>
    </row>
    <row r="28" spans="1:3" ht="14.4">
      <c r="A28" s="41" t="s">
        <v>61</v>
      </c>
      <c r="B28" s="41" t="s">
        <v>91</v>
      </c>
      <c r="C28" s="42">
        <v>0.75</v>
      </c>
    </row>
    <row r="29" spans="1:3" ht="14.4">
      <c r="A29" s="41" t="s">
        <v>62</v>
      </c>
      <c r="B29" s="41" t="s">
        <v>92</v>
      </c>
      <c r="C29" s="42">
        <v>0.96</v>
      </c>
    </row>
    <row r="30" spans="1:3" ht="14.4">
      <c r="A30" s="41" t="s">
        <v>22</v>
      </c>
      <c r="B30" s="41" t="s">
        <v>63</v>
      </c>
      <c r="C30" s="42">
        <v>0.61</v>
      </c>
    </row>
    <row r="31" spans="1:3" ht="14.4">
      <c r="A31" s="41" t="s">
        <v>50</v>
      </c>
      <c r="B31" s="41" t="s">
        <v>93</v>
      </c>
      <c r="C31" s="42">
        <v>0.62</v>
      </c>
    </row>
    <row r="32" spans="1:3" ht="14.4">
      <c r="A32" s="41" t="s">
        <v>47</v>
      </c>
      <c r="B32" s="41" t="s">
        <v>94</v>
      </c>
      <c r="C32" s="42">
        <v>0.62</v>
      </c>
    </row>
    <row r="33" spans="1:3" ht="14.4">
      <c r="A33" s="70" t="s">
        <v>95</v>
      </c>
      <c r="B33" s="70" t="s">
        <v>96</v>
      </c>
      <c r="C33" s="71">
        <v>0.61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sqref="A1:XFD1048576"/>
    </sheetView>
  </sheetViews>
  <sheetFormatPr defaultRowHeight="13.2"/>
  <sheetData>
    <row r="1" spans="1:10">
      <c r="A1" t="s">
        <v>495</v>
      </c>
    </row>
    <row r="2" spans="1:10">
      <c r="A2" t="s">
        <v>496</v>
      </c>
    </row>
    <row r="3" spans="1:10">
      <c r="A3" t="s">
        <v>497</v>
      </c>
    </row>
    <row r="5" spans="1:10">
      <c r="A5" t="s">
        <v>1</v>
      </c>
      <c r="B5" t="s">
        <v>2</v>
      </c>
      <c r="C5" t="s">
        <v>498</v>
      </c>
      <c r="D5" t="s">
        <v>101</v>
      </c>
      <c r="E5" t="s">
        <v>6</v>
      </c>
      <c r="F5" t="s">
        <v>499</v>
      </c>
      <c r="G5" t="s">
        <v>102</v>
      </c>
      <c r="H5" t="s">
        <v>500</v>
      </c>
      <c r="I5" t="s">
        <v>501</v>
      </c>
      <c r="J5" t="s">
        <v>25</v>
      </c>
    </row>
    <row r="6" spans="1:10">
      <c r="A6">
        <v>1</v>
      </c>
      <c r="B6">
        <v>186</v>
      </c>
      <c r="D6" t="s">
        <v>488</v>
      </c>
      <c r="E6" t="s">
        <v>219</v>
      </c>
      <c r="F6">
        <v>-1</v>
      </c>
      <c r="G6" t="s">
        <v>105</v>
      </c>
      <c r="H6">
        <v>13.59</v>
      </c>
      <c r="I6">
        <v>13.3</v>
      </c>
      <c r="J6">
        <v>13.3</v>
      </c>
    </row>
    <row r="7" spans="1:10">
      <c r="A7">
        <v>2</v>
      </c>
      <c r="B7">
        <v>159</v>
      </c>
      <c r="D7" t="s">
        <v>202</v>
      </c>
      <c r="E7" t="s">
        <v>24</v>
      </c>
      <c r="F7">
        <v>-1</v>
      </c>
      <c r="G7" t="s">
        <v>113</v>
      </c>
      <c r="H7">
        <v>14.17</v>
      </c>
      <c r="I7">
        <v>14.14</v>
      </c>
      <c r="J7">
        <v>14.14</v>
      </c>
    </row>
    <row r="8" spans="1:10">
      <c r="A8">
        <v>3</v>
      </c>
      <c r="B8">
        <v>185</v>
      </c>
      <c r="D8" t="s">
        <v>487</v>
      </c>
      <c r="E8" t="s">
        <v>219</v>
      </c>
      <c r="F8">
        <v>-2</v>
      </c>
      <c r="G8" t="s">
        <v>105</v>
      </c>
      <c r="H8">
        <v>14.62</v>
      </c>
      <c r="I8">
        <v>14.15</v>
      </c>
      <c r="J8">
        <v>14.15</v>
      </c>
    </row>
    <row r="9" spans="1:10">
      <c r="A9">
        <v>4</v>
      </c>
      <c r="B9">
        <v>160</v>
      </c>
      <c r="D9" t="s">
        <v>203</v>
      </c>
      <c r="E9" t="s">
        <v>24</v>
      </c>
      <c r="F9">
        <v>-2</v>
      </c>
      <c r="G9" t="s">
        <v>204</v>
      </c>
      <c r="H9">
        <v>14.69</v>
      </c>
      <c r="I9">
        <v>14.45</v>
      </c>
      <c r="J9">
        <v>14.45</v>
      </c>
    </row>
    <row r="10" spans="1:10">
      <c r="A10">
        <v>5</v>
      </c>
      <c r="B10">
        <v>172</v>
      </c>
      <c r="D10" t="s">
        <v>218</v>
      </c>
      <c r="E10" t="s">
        <v>219</v>
      </c>
      <c r="F10">
        <v>-3</v>
      </c>
      <c r="G10" t="s">
        <v>117</v>
      </c>
      <c r="H10">
        <v>14.87</v>
      </c>
      <c r="I10">
        <v>14.57</v>
      </c>
      <c r="J10">
        <v>14.57</v>
      </c>
    </row>
    <row r="11" spans="1:10">
      <c r="A11">
        <v>6</v>
      </c>
      <c r="B11">
        <v>164</v>
      </c>
      <c r="D11" t="s">
        <v>208</v>
      </c>
      <c r="E11" t="s">
        <v>176</v>
      </c>
      <c r="F11">
        <v>-1</v>
      </c>
      <c r="G11" t="s">
        <v>209</v>
      </c>
      <c r="H11">
        <v>14.65</v>
      </c>
      <c r="I11">
        <v>14.71</v>
      </c>
      <c r="J11">
        <v>14.65</v>
      </c>
    </row>
    <row r="12" spans="1:10">
      <c r="A12">
        <v>7</v>
      </c>
      <c r="B12">
        <v>168</v>
      </c>
      <c r="D12" t="s">
        <v>214</v>
      </c>
      <c r="E12" t="s">
        <v>176</v>
      </c>
      <c r="F12">
        <v>-2</v>
      </c>
      <c r="G12" t="s">
        <v>113</v>
      </c>
      <c r="H12">
        <v>15.34</v>
      </c>
      <c r="I12">
        <v>14.79</v>
      </c>
      <c r="J12">
        <v>14.79</v>
      </c>
    </row>
    <row r="13" spans="1:10">
      <c r="A13">
        <v>8</v>
      </c>
      <c r="B13">
        <v>166</v>
      </c>
      <c r="D13" t="s">
        <v>211</v>
      </c>
      <c r="E13" t="s">
        <v>176</v>
      </c>
      <c r="F13">
        <v>-3</v>
      </c>
      <c r="G13" t="s">
        <v>212</v>
      </c>
      <c r="H13">
        <v>15.4</v>
      </c>
      <c r="I13">
        <v>15.35</v>
      </c>
      <c r="J13">
        <v>15.35</v>
      </c>
    </row>
    <row r="14" spans="1:10">
      <c r="A14">
        <v>9</v>
      </c>
      <c r="B14">
        <v>154</v>
      </c>
      <c r="D14" t="s">
        <v>196</v>
      </c>
      <c r="E14" t="s">
        <v>23</v>
      </c>
      <c r="F14">
        <v>-1</v>
      </c>
      <c r="G14" t="s">
        <v>124</v>
      </c>
      <c r="H14">
        <v>15.56</v>
      </c>
      <c r="I14">
        <v>15.37</v>
      </c>
      <c r="J14">
        <v>15.37</v>
      </c>
    </row>
    <row r="15" spans="1:10">
      <c r="A15">
        <v>10</v>
      </c>
      <c r="B15">
        <v>180</v>
      </c>
      <c r="D15" t="s">
        <v>227</v>
      </c>
      <c r="E15" t="s">
        <v>187</v>
      </c>
      <c r="F15">
        <v>-1</v>
      </c>
      <c r="G15" t="s">
        <v>117</v>
      </c>
      <c r="H15">
        <v>15.57</v>
      </c>
      <c r="I15">
        <v>15.38</v>
      </c>
      <c r="J15">
        <v>15.38</v>
      </c>
    </row>
    <row r="16" spans="1:10">
      <c r="A16">
        <v>11</v>
      </c>
      <c r="B16">
        <v>165</v>
      </c>
      <c r="D16" t="s">
        <v>210</v>
      </c>
      <c r="E16" t="s">
        <v>176</v>
      </c>
      <c r="F16">
        <v>-4</v>
      </c>
      <c r="G16" t="s">
        <v>105</v>
      </c>
      <c r="H16">
        <v>15.39</v>
      </c>
      <c r="I16">
        <v>15.44</v>
      </c>
      <c r="J16">
        <v>15.39</v>
      </c>
    </row>
    <row r="17" spans="1:10">
      <c r="A17">
        <v>12</v>
      </c>
      <c r="B17">
        <v>158</v>
      </c>
      <c r="D17" t="s">
        <v>200</v>
      </c>
      <c r="E17" t="s">
        <v>24</v>
      </c>
      <c r="F17">
        <v>-3</v>
      </c>
      <c r="G17" t="s">
        <v>201</v>
      </c>
      <c r="H17">
        <v>15.9</v>
      </c>
      <c r="I17">
        <v>15.58</v>
      </c>
      <c r="J17">
        <v>15.58</v>
      </c>
    </row>
    <row r="18" spans="1:10">
      <c r="A18">
        <v>13</v>
      </c>
      <c r="B18">
        <v>161</v>
      </c>
      <c r="D18" t="s">
        <v>205</v>
      </c>
      <c r="E18" t="s">
        <v>176</v>
      </c>
      <c r="F18">
        <v>-5</v>
      </c>
      <c r="G18" t="s">
        <v>109</v>
      </c>
      <c r="H18">
        <v>15.89</v>
      </c>
      <c r="J18">
        <v>15.89</v>
      </c>
    </row>
    <row r="19" spans="1:10">
      <c r="A19">
        <v>14</v>
      </c>
      <c r="B19">
        <v>150</v>
      </c>
      <c r="D19" t="s">
        <v>192</v>
      </c>
      <c r="E19" t="s">
        <v>23</v>
      </c>
      <c r="F19">
        <v>-2</v>
      </c>
      <c r="G19" t="s">
        <v>120</v>
      </c>
      <c r="H19">
        <v>16.190000000000001</v>
      </c>
      <c r="I19">
        <v>16.62</v>
      </c>
      <c r="J19">
        <v>16.190000000000001</v>
      </c>
    </row>
    <row r="20" spans="1:10">
      <c r="A20">
        <v>15</v>
      </c>
      <c r="B20">
        <v>167</v>
      </c>
      <c r="D20" t="s">
        <v>213</v>
      </c>
      <c r="E20" t="s">
        <v>176</v>
      </c>
      <c r="F20">
        <v>-6</v>
      </c>
      <c r="G20" t="s">
        <v>117</v>
      </c>
      <c r="H20">
        <v>16.53</v>
      </c>
      <c r="I20">
        <v>16.48</v>
      </c>
      <c r="J20">
        <v>16.48</v>
      </c>
    </row>
    <row r="21" spans="1:10">
      <c r="A21">
        <v>16</v>
      </c>
      <c r="B21">
        <v>151</v>
      </c>
      <c r="D21" t="s">
        <v>193</v>
      </c>
      <c r="E21" t="s">
        <v>23</v>
      </c>
      <c r="F21">
        <v>-3</v>
      </c>
      <c r="G21" t="s">
        <v>105</v>
      </c>
      <c r="H21">
        <v>16.690000000000001</v>
      </c>
      <c r="I21">
        <v>17.13</v>
      </c>
      <c r="J21">
        <v>16.690000000000001</v>
      </c>
    </row>
    <row r="22" spans="1:10">
      <c r="A22">
        <v>17</v>
      </c>
      <c r="B22">
        <v>152</v>
      </c>
      <c r="D22" t="s">
        <v>194</v>
      </c>
      <c r="E22" t="s">
        <v>23</v>
      </c>
      <c r="F22">
        <v>-4</v>
      </c>
      <c r="G22" t="s">
        <v>113</v>
      </c>
      <c r="H22">
        <v>17.05</v>
      </c>
      <c r="I22">
        <v>16.96</v>
      </c>
      <c r="J22">
        <v>16.96</v>
      </c>
    </row>
    <row r="23" spans="1:10">
      <c r="A23">
        <v>18</v>
      </c>
      <c r="B23">
        <v>179</v>
      </c>
      <c r="D23" t="s">
        <v>226</v>
      </c>
      <c r="E23" t="s">
        <v>187</v>
      </c>
      <c r="F23">
        <v>-2</v>
      </c>
      <c r="G23" t="s">
        <v>105</v>
      </c>
      <c r="I23">
        <v>17.54</v>
      </c>
      <c r="J23">
        <v>17.54</v>
      </c>
    </row>
    <row r="24" spans="1:10">
      <c r="A24">
        <v>19</v>
      </c>
      <c r="B24">
        <v>173</v>
      </c>
      <c r="D24" t="s">
        <v>220</v>
      </c>
      <c r="E24" t="s">
        <v>219</v>
      </c>
      <c r="F24">
        <v>-4</v>
      </c>
      <c r="G24" t="s">
        <v>105</v>
      </c>
      <c r="H24">
        <v>25.82</v>
      </c>
      <c r="I24">
        <v>17.89</v>
      </c>
      <c r="J24">
        <v>17.89</v>
      </c>
    </row>
    <row r="25" spans="1:10">
      <c r="A25">
        <v>20</v>
      </c>
      <c r="B25">
        <v>175</v>
      </c>
      <c r="D25" t="s">
        <v>222</v>
      </c>
      <c r="E25" t="s">
        <v>187</v>
      </c>
      <c r="F25">
        <v>-3</v>
      </c>
      <c r="G25" t="s">
        <v>117</v>
      </c>
      <c r="H25">
        <v>18.489999999999998</v>
      </c>
      <c r="I25">
        <v>18.66</v>
      </c>
      <c r="J25">
        <v>18.489999999999998</v>
      </c>
    </row>
    <row r="26" spans="1:10">
      <c r="A26">
        <v>21</v>
      </c>
      <c r="B26">
        <v>162</v>
      </c>
      <c r="D26" t="s">
        <v>206</v>
      </c>
      <c r="E26" t="s">
        <v>176</v>
      </c>
      <c r="F26">
        <v>-7</v>
      </c>
      <c r="G26" t="s">
        <v>117</v>
      </c>
      <c r="H26">
        <v>19.170000000000002</v>
      </c>
      <c r="I26">
        <v>19.07</v>
      </c>
      <c r="J26">
        <v>19.07</v>
      </c>
    </row>
    <row r="27" spans="1:10">
      <c r="A27">
        <v>22</v>
      </c>
      <c r="B27">
        <v>174</v>
      </c>
      <c r="D27" t="s">
        <v>221</v>
      </c>
      <c r="E27" t="s">
        <v>187</v>
      </c>
      <c r="F27">
        <v>-4</v>
      </c>
      <c r="G27" t="s">
        <v>105</v>
      </c>
      <c r="H27">
        <v>19.38</v>
      </c>
      <c r="I27">
        <v>19.14</v>
      </c>
      <c r="J27">
        <v>19.14</v>
      </c>
    </row>
    <row r="28" spans="1:10">
      <c r="A28">
        <v>23</v>
      </c>
      <c r="B28">
        <v>157</v>
      </c>
      <c r="D28" t="s">
        <v>199</v>
      </c>
      <c r="E28" t="s">
        <v>23</v>
      </c>
      <c r="F28">
        <v>-5</v>
      </c>
      <c r="G28" t="s">
        <v>117</v>
      </c>
      <c r="H28">
        <v>19.25</v>
      </c>
      <c r="I28">
        <v>20.41</v>
      </c>
      <c r="J28">
        <v>19.25</v>
      </c>
    </row>
    <row r="29" spans="1:10">
      <c r="A29">
        <v>24</v>
      </c>
      <c r="B29">
        <v>155</v>
      </c>
      <c r="D29" t="s">
        <v>197</v>
      </c>
      <c r="E29" t="s">
        <v>23</v>
      </c>
      <c r="F29">
        <v>-6</v>
      </c>
      <c r="G29" t="s">
        <v>109</v>
      </c>
      <c r="H29">
        <v>19.5</v>
      </c>
      <c r="I29">
        <v>19.420000000000002</v>
      </c>
      <c r="J29">
        <v>19.420000000000002</v>
      </c>
    </row>
    <row r="30" spans="1:10">
      <c r="A30">
        <v>25</v>
      </c>
      <c r="B30">
        <v>171</v>
      </c>
      <c r="D30" t="s">
        <v>217</v>
      </c>
      <c r="E30" t="s">
        <v>176</v>
      </c>
      <c r="F30">
        <v>-8</v>
      </c>
      <c r="G30" t="s">
        <v>117</v>
      </c>
      <c r="I30">
        <v>19.93</v>
      </c>
      <c r="J30">
        <v>19.93</v>
      </c>
    </row>
    <row r="31" spans="1:10">
      <c r="A31">
        <v>26</v>
      </c>
      <c r="B31">
        <v>176</v>
      </c>
      <c r="D31" t="s">
        <v>223</v>
      </c>
      <c r="E31" t="s">
        <v>187</v>
      </c>
      <c r="F31">
        <v>-5</v>
      </c>
      <c r="G31" t="s">
        <v>105</v>
      </c>
      <c r="H31">
        <v>20.64</v>
      </c>
      <c r="I31">
        <v>19.96</v>
      </c>
      <c r="J31">
        <v>19.96</v>
      </c>
    </row>
    <row r="32" spans="1:10">
      <c r="A32">
        <v>27</v>
      </c>
      <c r="B32">
        <v>156</v>
      </c>
      <c r="D32" t="s">
        <v>198</v>
      </c>
      <c r="E32" t="s">
        <v>23</v>
      </c>
      <c r="F32">
        <v>-7</v>
      </c>
      <c r="G32" t="s">
        <v>117</v>
      </c>
      <c r="H32">
        <v>21.34</v>
      </c>
      <c r="I32">
        <v>20.309999999999999</v>
      </c>
      <c r="J32">
        <v>20.309999999999999</v>
      </c>
    </row>
    <row r="33" spans="1:10">
      <c r="A33">
        <v>28</v>
      </c>
      <c r="B33">
        <v>169</v>
      </c>
      <c r="D33" t="s">
        <v>215</v>
      </c>
      <c r="E33" t="s">
        <v>176</v>
      </c>
      <c r="F33">
        <v>-9</v>
      </c>
      <c r="G33" t="s">
        <v>117</v>
      </c>
      <c r="H33">
        <v>41.37</v>
      </c>
      <c r="I33">
        <v>20.53</v>
      </c>
      <c r="J33">
        <v>20.53</v>
      </c>
    </row>
    <row r="34" spans="1:10">
      <c r="A34">
        <v>29</v>
      </c>
      <c r="B34">
        <v>177</v>
      </c>
      <c r="D34" t="s">
        <v>224</v>
      </c>
      <c r="E34" t="s">
        <v>187</v>
      </c>
      <c r="F34">
        <v>-6</v>
      </c>
      <c r="G34" t="s">
        <v>105</v>
      </c>
      <c r="H34">
        <v>21.31</v>
      </c>
      <c r="I34">
        <v>20.68</v>
      </c>
      <c r="J34">
        <v>20.68</v>
      </c>
    </row>
    <row r="35" spans="1:10">
      <c r="A35">
        <v>30</v>
      </c>
      <c r="B35">
        <v>163</v>
      </c>
      <c r="D35" t="s">
        <v>207</v>
      </c>
      <c r="E35" t="s">
        <v>176</v>
      </c>
      <c r="F35">
        <v>-10</v>
      </c>
      <c r="G35" t="s">
        <v>117</v>
      </c>
      <c r="H35">
        <v>22.61</v>
      </c>
      <c r="I35">
        <v>21.45</v>
      </c>
      <c r="J35">
        <v>21.45</v>
      </c>
    </row>
    <row r="36" spans="1:10">
      <c r="A36">
        <v>31</v>
      </c>
      <c r="B36">
        <v>170</v>
      </c>
      <c r="D36" t="s">
        <v>216</v>
      </c>
      <c r="E36" t="s">
        <v>176</v>
      </c>
      <c r="F36">
        <v>-11</v>
      </c>
      <c r="G36" t="s">
        <v>117</v>
      </c>
      <c r="H36">
        <v>22.4</v>
      </c>
      <c r="I36">
        <v>21.47</v>
      </c>
      <c r="J36">
        <v>21.47</v>
      </c>
    </row>
    <row r="37" spans="1:10">
      <c r="A37">
        <v>32</v>
      </c>
      <c r="B37">
        <v>178</v>
      </c>
      <c r="D37" t="s">
        <v>225</v>
      </c>
      <c r="E37" t="s">
        <v>187</v>
      </c>
      <c r="F37">
        <v>-7</v>
      </c>
      <c r="G37" t="s">
        <v>117</v>
      </c>
      <c r="H37">
        <v>22.15</v>
      </c>
      <c r="I37">
        <v>22.15</v>
      </c>
      <c r="J37">
        <v>22.15</v>
      </c>
    </row>
    <row r="38" spans="1:10">
      <c r="A38">
        <v>33</v>
      </c>
      <c r="B38">
        <v>184</v>
      </c>
      <c r="D38" t="s">
        <v>231</v>
      </c>
      <c r="E38" t="s">
        <v>24</v>
      </c>
      <c r="F38">
        <v>-4</v>
      </c>
      <c r="G38" t="s">
        <v>117</v>
      </c>
      <c r="I38">
        <v>22.98</v>
      </c>
      <c r="J38">
        <v>22.98</v>
      </c>
    </row>
    <row r="41" spans="1:10">
      <c r="A41" t="s">
        <v>502</v>
      </c>
    </row>
    <row r="42" spans="1:10">
      <c r="B42">
        <v>153</v>
      </c>
      <c r="D42" t="s">
        <v>195</v>
      </c>
      <c r="E42" t="s">
        <v>23</v>
      </c>
      <c r="G42" t="s">
        <v>117</v>
      </c>
    </row>
    <row r="43" spans="1:10">
      <c r="B43">
        <v>181</v>
      </c>
      <c r="D43" t="s">
        <v>228</v>
      </c>
      <c r="E43" t="s">
        <v>187</v>
      </c>
    </row>
    <row r="44" spans="1:10">
      <c r="B44">
        <v>182</v>
      </c>
      <c r="D44" t="s">
        <v>503</v>
      </c>
      <c r="E44" t="s">
        <v>187</v>
      </c>
      <c r="G44" t="s">
        <v>105</v>
      </c>
    </row>
    <row r="47" spans="1:10">
      <c r="A47" t="s">
        <v>504</v>
      </c>
    </row>
    <row r="48" spans="1:10">
      <c r="B48">
        <v>171</v>
      </c>
      <c r="D48" t="s">
        <v>217</v>
      </c>
      <c r="E48" t="s">
        <v>176</v>
      </c>
      <c r="G48" t="s">
        <v>117</v>
      </c>
      <c r="I48">
        <v>19.93</v>
      </c>
    </row>
    <row r="49" spans="1:10">
      <c r="B49">
        <v>179</v>
      </c>
      <c r="D49" t="s">
        <v>226</v>
      </c>
      <c r="E49" t="s">
        <v>187</v>
      </c>
      <c r="G49" t="s">
        <v>105</v>
      </c>
      <c r="I49">
        <v>17.54</v>
      </c>
    </row>
    <row r="52" spans="1:10">
      <c r="A52" t="s">
        <v>505</v>
      </c>
    </row>
    <row r="53" spans="1:10">
      <c r="B53">
        <v>184</v>
      </c>
      <c r="D53" t="s">
        <v>231</v>
      </c>
      <c r="E53" t="s">
        <v>24</v>
      </c>
      <c r="G53" t="s">
        <v>117</v>
      </c>
      <c r="I53">
        <v>22.98</v>
      </c>
      <c r="J53" t="s">
        <v>506</v>
      </c>
    </row>
    <row r="56" spans="1:10">
      <c r="A56" t="s">
        <v>507</v>
      </c>
    </row>
    <row r="57" spans="1:10">
      <c r="B57">
        <v>153</v>
      </c>
      <c r="D57" t="s">
        <v>195</v>
      </c>
      <c r="E57" t="s">
        <v>23</v>
      </c>
      <c r="G57" t="s">
        <v>117</v>
      </c>
    </row>
    <row r="58" spans="1:10">
      <c r="B58">
        <v>181</v>
      </c>
      <c r="D58" t="s">
        <v>228</v>
      </c>
      <c r="E58" t="s">
        <v>187</v>
      </c>
    </row>
    <row r="59" spans="1:10">
      <c r="B59">
        <v>182</v>
      </c>
      <c r="D59" t="s">
        <v>503</v>
      </c>
      <c r="E59" t="s">
        <v>187</v>
      </c>
      <c r="G59" t="s">
        <v>105</v>
      </c>
    </row>
    <row r="62" spans="1:10">
      <c r="A62" t="s">
        <v>508</v>
      </c>
    </row>
    <row r="63" spans="1:10">
      <c r="B63">
        <v>161</v>
      </c>
      <c r="D63" t="s">
        <v>205</v>
      </c>
      <c r="E63" t="s">
        <v>176</v>
      </c>
      <c r="G63" t="s">
        <v>109</v>
      </c>
      <c r="H63">
        <v>15.89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sqref="A1:XFD1048576"/>
    </sheetView>
  </sheetViews>
  <sheetFormatPr defaultRowHeight="13.2"/>
  <sheetData>
    <row r="1" spans="1:10">
      <c r="A1" t="s">
        <v>509</v>
      </c>
    </row>
    <row r="2" spans="1:10">
      <c r="A2" t="s">
        <v>496</v>
      </c>
    </row>
    <row r="3" spans="1:10">
      <c r="A3" t="s">
        <v>497</v>
      </c>
    </row>
    <row r="5" spans="1:10">
      <c r="A5" t="s">
        <v>1</v>
      </c>
      <c r="B5" t="s">
        <v>2</v>
      </c>
      <c r="C5" t="s">
        <v>498</v>
      </c>
      <c r="D5" t="s">
        <v>101</v>
      </c>
      <c r="E5" t="s">
        <v>6</v>
      </c>
      <c r="F5" t="s">
        <v>499</v>
      </c>
      <c r="G5" t="s">
        <v>102</v>
      </c>
      <c r="H5" t="s">
        <v>500</v>
      </c>
      <c r="I5" t="s">
        <v>501</v>
      </c>
      <c r="J5" t="s">
        <v>25</v>
      </c>
    </row>
    <row r="6" spans="1:10">
      <c r="A6">
        <v>1</v>
      </c>
      <c r="B6">
        <v>112</v>
      </c>
      <c r="D6" t="s">
        <v>177</v>
      </c>
      <c r="E6" t="s">
        <v>176</v>
      </c>
      <c r="F6">
        <v>-1</v>
      </c>
      <c r="G6" t="s">
        <v>117</v>
      </c>
      <c r="H6">
        <v>15.23</v>
      </c>
      <c r="I6">
        <v>14.91</v>
      </c>
      <c r="J6">
        <v>14.91</v>
      </c>
    </row>
    <row r="7" spans="1:10">
      <c r="A7">
        <v>2</v>
      </c>
      <c r="B7">
        <v>116</v>
      </c>
      <c r="D7" t="s">
        <v>182</v>
      </c>
      <c r="E7" t="s">
        <v>176</v>
      </c>
      <c r="F7">
        <v>-2</v>
      </c>
      <c r="G7" t="s">
        <v>117</v>
      </c>
      <c r="H7">
        <v>15.62</v>
      </c>
      <c r="I7">
        <v>15.27</v>
      </c>
      <c r="J7">
        <v>15.27</v>
      </c>
    </row>
    <row r="8" spans="1:10">
      <c r="A8">
        <v>3</v>
      </c>
      <c r="B8">
        <v>108</v>
      </c>
      <c r="D8" t="s">
        <v>172</v>
      </c>
      <c r="E8" t="s">
        <v>24</v>
      </c>
      <c r="F8">
        <v>-1</v>
      </c>
      <c r="G8" t="s">
        <v>105</v>
      </c>
      <c r="H8">
        <v>15.77</v>
      </c>
      <c r="I8">
        <v>16.13</v>
      </c>
      <c r="J8">
        <v>15.77</v>
      </c>
    </row>
    <row r="9" spans="1:10">
      <c r="A9">
        <v>4</v>
      </c>
      <c r="B9">
        <v>101</v>
      </c>
      <c r="D9" t="s">
        <v>164</v>
      </c>
      <c r="E9" t="s">
        <v>23</v>
      </c>
      <c r="F9">
        <v>-1</v>
      </c>
      <c r="G9" t="s">
        <v>105</v>
      </c>
      <c r="H9">
        <v>16.18</v>
      </c>
      <c r="J9">
        <v>16.18</v>
      </c>
    </row>
    <row r="10" spans="1:10">
      <c r="A10">
        <v>5</v>
      </c>
      <c r="B10">
        <v>107</v>
      </c>
      <c r="D10" t="s">
        <v>170</v>
      </c>
      <c r="E10" t="s">
        <v>23</v>
      </c>
      <c r="F10">
        <v>-2</v>
      </c>
      <c r="G10" t="s">
        <v>171</v>
      </c>
      <c r="H10">
        <v>16.54</v>
      </c>
      <c r="I10">
        <v>16.34</v>
      </c>
      <c r="J10">
        <v>16.34</v>
      </c>
    </row>
    <row r="11" spans="1:10">
      <c r="A11">
        <v>6</v>
      </c>
      <c r="B11">
        <v>114</v>
      </c>
      <c r="D11" t="s">
        <v>180</v>
      </c>
      <c r="E11" t="s">
        <v>176</v>
      </c>
      <c r="F11">
        <v>-3</v>
      </c>
      <c r="G11" t="s">
        <v>105</v>
      </c>
      <c r="H11">
        <v>17.739999999999998</v>
      </c>
      <c r="I11">
        <v>17.78</v>
      </c>
      <c r="J11">
        <v>17.739999999999998</v>
      </c>
    </row>
    <row r="12" spans="1:10">
      <c r="A12">
        <v>7</v>
      </c>
      <c r="B12">
        <v>104</v>
      </c>
      <c r="D12" t="s">
        <v>167</v>
      </c>
      <c r="E12" t="s">
        <v>23</v>
      </c>
      <c r="F12">
        <v>-3</v>
      </c>
      <c r="G12" t="s">
        <v>113</v>
      </c>
      <c r="H12">
        <v>17.95</v>
      </c>
      <c r="I12">
        <v>17.809999999999999</v>
      </c>
      <c r="J12">
        <v>17.809999999999999</v>
      </c>
    </row>
    <row r="13" spans="1:10">
      <c r="A13">
        <v>8</v>
      </c>
      <c r="B13">
        <v>111</v>
      </c>
      <c r="D13" t="s">
        <v>175</v>
      </c>
      <c r="E13" t="s">
        <v>176</v>
      </c>
      <c r="F13">
        <v>-4</v>
      </c>
      <c r="G13" t="s">
        <v>117</v>
      </c>
      <c r="H13">
        <v>18.309999999999999</v>
      </c>
      <c r="I13">
        <v>17.86</v>
      </c>
      <c r="J13">
        <v>17.86</v>
      </c>
    </row>
    <row r="14" spans="1:10">
      <c r="A14">
        <v>9</v>
      </c>
      <c r="B14">
        <v>118</v>
      </c>
      <c r="D14" t="s">
        <v>185</v>
      </c>
      <c r="E14" t="s">
        <v>176</v>
      </c>
      <c r="F14">
        <v>-5</v>
      </c>
      <c r="G14" t="s">
        <v>179</v>
      </c>
      <c r="H14">
        <v>18.37</v>
      </c>
      <c r="I14">
        <v>19.11</v>
      </c>
      <c r="J14">
        <v>18.37</v>
      </c>
    </row>
    <row r="15" spans="1:10">
      <c r="A15">
        <v>10</v>
      </c>
      <c r="B15">
        <v>113</v>
      </c>
      <c r="D15" t="s">
        <v>178</v>
      </c>
      <c r="E15" t="s">
        <v>176</v>
      </c>
      <c r="F15">
        <v>-6</v>
      </c>
      <c r="G15" t="s">
        <v>179</v>
      </c>
      <c r="I15">
        <v>19.59</v>
      </c>
      <c r="J15">
        <v>19.59</v>
      </c>
    </row>
    <row r="16" spans="1:10">
      <c r="A16">
        <v>11</v>
      </c>
      <c r="B16">
        <v>117</v>
      </c>
      <c r="D16" t="s">
        <v>183</v>
      </c>
      <c r="E16" t="s">
        <v>176</v>
      </c>
      <c r="F16">
        <v>-7</v>
      </c>
      <c r="G16" t="s">
        <v>184</v>
      </c>
      <c r="I16">
        <v>19.95</v>
      </c>
      <c r="J16">
        <v>19.95</v>
      </c>
    </row>
    <row r="17" spans="1:10">
      <c r="A17">
        <v>12</v>
      </c>
      <c r="B17">
        <v>102</v>
      </c>
      <c r="D17" t="s">
        <v>165</v>
      </c>
      <c r="E17" t="s">
        <v>23</v>
      </c>
      <c r="F17">
        <v>-4</v>
      </c>
      <c r="G17" t="s">
        <v>105</v>
      </c>
      <c r="I17">
        <v>20.3</v>
      </c>
      <c r="J17">
        <v>20.3</v>
      </c>
    </row>
    <row r="18" spans="1:10">
      <c r="A18">
        <v>13</v>
      </c>
      <c r="B18">
        <v>110</v>
      </c>
      <c r="D18" t="s">
        <v>174</v>
      </c>
      <c r="E18" t="s">
        <v>24</v>
      </c>
      <c r="F18">
        <v>-2</v>
      </c>
      <c r="G18" t="s">
        <v>117</v>
      </c>
      <c r="H18">
        <v>21.27</v>
      </c>
      <c r="I18">
        <v>20.309999999999999</v>
      </c>
      <c r="J18">
        <v>20.309999999999999</v>
      </c>
    </row>
    <row r="19" spans="1:10">
      <c r="A19">
        <v>14</v>
      </c>
      <c r="B19">
        <v>106</v>
      </c>
      <c r="D19" t="s">
        <v>169</v>
      </c>
      <c r="E19" t="s">
        <v>23</v>
      </c>
      <c r="F19">
        <v>-5</v>
      </c>
      <c r="H19">
        <v>21</v>
      </c>
      <c r="I19">
        <v>20.37</v>
      </c>
      <c r="J19">
        <v>20.37</v>
      </c>
    </row>
    <row r="20" spans="1:10">
      <c r="A20">
        <v>15</v>
      </c>
      <c r="B20">
        <v>121</v>
      </c>
      <c r="D20" t="s">
        <v>189</v>
      </c>
      <c r="E20" t="s">
        <v>187</v>
      </c>
      <c r="F20">
        <v>-1</v>
      </c>
      <c r="G20" t="s">
        <v>105</v>
      </c>
      <c r="H20">
        <v>22.53</v>
      </c>
      <c r="I20">
        <v>21.17</v>
      </c>
      <c r="J20">
        <v>21.17</v>
      </c>
    </row>
    <row r="21" spans="1:10">
      <c r="A21">
        <v>16</v>
      </c>
      <c r="B21">
        <v>119</v>
      </c>
      <c r="D21" t="s">
        <v>186</v>
      </c>
      <c r="E21" t="s">
        <v>187</v>
      </c>
      <c r="F21">
        <v>-2</v>
      </c>
      <c r="G21" t="s">
        <v>105</v>
      </c>
      <c r="H21">
        <v>21.18</v>
      </c>
      <c r="I21">
        <v>21.49</v>
      </c>
      <c r="J21">
        <v>21.18</v>
      </c>
    </row>
    <row r="22" spans="1:10">
      <c r="A22">
        <v>17</v>
      </c>
      <c r="B22">
        <v>103</v>
      </c>
      <c r="D22" t="s">
        <v>166</v>
      </c>
      <c r="E22" t="s">
        <v>23</v>
      </c>
      <c r="F22">
        <v>-6</v>
      </c>
      <c r="G22" t="s">
        <v>117</v>
      </c>
      <c r="H22">
        <v>21.57</v>
      </c>
      <c r="I22">
        <v>21.55</v>
      </c>
      <c r="J22">
        <v>21.55</v>
      </c>
    </row>
    <row r="23" spans="1:10">
      <c r="A23">
        <v>18</v>
      </c>
      <c r="B23">
        <v>109</v>
      </c>
      <c r="D23" t="s">
        <v>173</v>
      </c>
      <c r="E23" t="s">
        <v>24</v>
      </c>
      <c r="F23">
        <v>-3</v>
      </c>
      <c r="G23" t="s">
        <v>117</v>
      </c>
      <c r="H23">
        <v>22.2</v>
      </c>
      <c r="I23">
        <v>21.75</v>
      </c>
      <c r="J23">
        <v>21.75</v>
      </c>
    </row>
    <row r="24" spans="1:10">
      <c r="A24">
        <v>19</v>
      </c>
      <c r="B24">
        <v>123</v>
      </c>
      <c r="D24" t="s">
        <v>191</v>
      </c>
      <c r="E24" t="s">
        <v>187</v>
      </c>
      <c r="F24">
        <v>-3</v>
      </c>
      <c r="G24" t="s">
        <v>117</v>
      </c>
      <c r="H24">
        <v>24.26</v>
      </c>
      <c r="I24">
        <v>22.9</v>
      </c>
      <c r="J24">
        <v>22.9</v>
      </c>
    </row>
    <row r="25" spans="1:10">
      <c r="A25">
        <v>20</v>
      </c>
      <c r="B25">
        <v>183</v>
      </c>
      <c r="D25" t="s">
        <v>510</v>
      </c>
      <c r="E25" t="s">
        <v>24</v>
      </c>
      <c r="F25">
        <v>-4</v>
      </c>
      <c r="G25" t="s">
        <v>117</v>
      </c>
      <c r="H25">
        <v>25.31</v>
      </c>
      <c r="I25">
        <v>23.55</v>
      </c>
      <c r="J25">
        <v>23.55</v>
      </c>
    </row>
    <row r="26" spans="1:10">
      <c r="A26">
        <v>21</v>
      </c>
      <c r="B26">
        <v>120</v>
      </c>
      <c r="D26" t="s">
        <v>188</v>
      </c>
      <c r="E26" t="s">
        <v>187</v>
      </c>
      <c r="F26">
        <v>-4</v>
      </c>
      <c r="G26" t="s">
        <v>117</v>
      </c>
      <c r="H26">
        <v>26.04</v>
      </c>
      <c r="I26">
        <v>24.65</v>
      </c>
      <c r="J26">
        <v>24.65</v>
      </c>
    </row>
    <row r="29" spans="1:10">
      <c r="A29" t="s">
        <v>502</v>
      </c>
    </row>
    <row r="30" spans="1:10">
      <c r="B30">
        <v>105</v>
      </c>
      <c r="D30" t="s">
        <v>168</v>
      </c>
      <c r="E30" t="s">
        <v>23</v>
      </c>
      <c r="G30" t="s">
        <v>117</v>
      </c>
    </row>
    <row r="31" spans="1:10">
      <c r="B31">
        <v>115</v>
      </c>
      <c r="D31" t="s">
        <v>181</v>
      </c>
      <c r="E31" t="s">
        <v>176</v>
      </c>
      <c r="G31" t="s">
        <v>117</v>
      </c>
    </row>
    <row r="32" spans="1:10">
      <c r="B32">
        <v>122</v>
      </c>
      <c r="D32" t="s">
        <v>190</v>
      </c>
      <c r="E32" t="s">
        <v>187</v>
      </c>
    </row>
    <row r="35" spans="1:9">
      <c r="A35" t="s">
        <v>504</v>
      </c>
    </row>
    <row r="36" spans="1:9">
      <c r="B36">
        <v>113</v>
      </c>
      <c r="D36" t="s">
        <v>178</v>
      </c>
      <c r="E36" t="s">
        <v>176</v>
      </c>
      <c r="G36" t="s">
        <v>179</v>
      </c>
      <c r="I36">
        <v>19.59</v>
      </c>
    </row>
    <row r="37" spans="1:9">
      <c r="B37">
        <v>117</v>
      </c>
      <c r="D37" t="s">
        <v>183</v>
      </c>
      <c r="E37" t="s">
        <v>176</v>
      </c>
      <c r="G37" t="s">
        <v>184</v>
      </c>
      <c r="I37">
        <v>19.95</v>
      </c>
    </row>
    <row r="40" spans="1:9">
      <c r="A40" t="s">
        <v>505</v>
      </c>
    </row>
    <row r="41" spans="1:9">
      <c r="B41">
        <v>102</v>
      </c>
      <c r="D41" t="s">
        <v>165</v>
      </c>
      <c r="E41" t="s">
        <v>23</v>
      </c>
      <c r="G41" t="s">
        <v>105</v>
      </c>
      <c r="I41">
        <v>20.3</v>
      </c>
    </row>
    <row r="44" spans="1:9">
      <c r="A44" t="s">
        <v>507</v>
      </c>
    </row>
    <row r="45" spans="1:9">
      <c r="B45">
        <v>105</v>
      </c>
      <c r="D45" t="s">
        <v>168</v>
      </c>
      <c r="E45" t="s">
        <v>23</v>
      </c>
      <c r="G45" t="s">
        <v>117</v>
      </c>
    </row>
    <row r="46" spans="1:9">
      <c r="B46">
        <v>115</v>
      </c>
      <c r="D46" t="s">
        <v>181</v>
      </c>
      <c r="E46" t="s">
        <v>176</v>
      </c>
      <c r="G46" t="s">
        <v>117</v>
      </c>
    </row>
    <row r="47" spans="1:9">
      <c r="B47">
        <v>122</v>
      </c>
      <c r="D47" t="s">
        <v>190</v>
      </c>
      <c r="E47" t="s">
        <v>187</v>
      </c>
    </row>
    <row r="50" spans="1:8">
      <c r="A50" t="s">
        <v>511</v>
      </c>
    </row>
    <row r="51" spans="1:8">
      <c r="B51">
        <v>101</v>
      </c>
      <c r="D51" t="s">
        <v>164</v>
      </c>
      <c r="E51" t="s">
        <v>23</v>
      </c>
      <c r="G51" t="s">
        <v>105</v>
      </c>
      <c r="H51">
        <v>16.18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Time Table</vt:lpstr>
      <vt:lpstr>Age Categories</vt:lpstr>
      <vt:lpstr>Entries Male</vt:lpstr>
      <vt:lpstr>Entries Female</vt:lpstr>
      <vt:lpstr>Moguls Singles</vt:lpstr>
      <vt:lpstr>Moguls Final</vt:lpstr>
      <vt:lpstr>MogulsDD</vt:lpstr>
      <vt:lpstr>Male SL</vt:lpstr>
      <vt:lpstr>Female SL</vt:lpstr>
      <vt:lpstr>Minis</vt:lpstr>
      <vt:lpstr>Combined SL and GS minis</vt:lpstr>
      <vt:lpstr>TopGunCombined Male</vt:lpstr>
      <vt:lpstr>TopGunCombined Female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2014-06-20T08:36:51Z</cp:lastPrinted>
  <dcterms:created xsi:type="dcterms:W3CDTF">2009-04-02T16:24:22Z</dcterms:created>
  <dcterms:modified xsi:type="dcterms:W3CDTF">2014-06-21T22:41:04Z</dcterms:modified>
</cp:coreProperties>
</file>