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admin\Dropbox\skiing\"/>
    </mc:Choice>
  </mc:AlternateContent>
  <xr:revisionPtr revIDLastSave="0" documentId="13_ncr:1_{D8E032BE-DE99-4A6D-B259-302DC4B97BC9}" xr6:coauthVersionLast="47" xr6:coauthVersionMax="47" xr10:uidLastSave="{00000000-0000-0000-0000-000000000000}"/>
  <bookViews>
    <workbookView xWindow="-98" yWindow="-98" windowWidth="20715" windowHeight="13155" activeTab="1" xr2:uid="{00000000-000D-0000-FFFF-FFFF00000000}"/>
  </bookViews>
  <sheets>
    <sheet name="INTRODUCTION" sheetId="1" r:id="rId1"/>
    <sheet name="Park &amp; Pipe" sheetId="2" r:id="rId2"/>
    <sheet name="AgeCat" sheetId="21" r:id="rId3"/>
    <sheet name="Park &amp; Pipe 2nd Round" sheetId="4" r:id="rId4"/>
    <sheet name="Moguls Singles" sheetId="5" r:id="rId5"/>
    <sheet name="MogulsDD" sheetId="6" r:id="rId6"/>
    <sheet name="Duals Elimination" sheetId="7" r:id="rId7"/>
    <sheet name="Duals 16" sheetId="8" r:id="rId8"/>
    <sheet name="Duals 8" sheetId="9" r:id="rId9"/>
    <sheet name="Duals 4" sheetId="10" r:id="rId10"/>
    <sheet name="CrossTimedRuns" sheetId="11" r:id="rId11"/>
    <sheet name="SX 32" sheetId="12" r:id="rId12"/>
    <sheet name="SX 32 2 Thru" sheetId="13" r:id="rId13"/>
    <sheet name="SX 16" sheetId="14" r:id="rId14"/>
    <sheet name="SX 8" sheetId="15" r:id="rId15"/>
    <sheet name="Race Rules" sheetId="16" r:id="rId16"/>
    <sheet name="Judges Cards" sheetId="17" r:id="rId17"/>
    <sheet name="FIS " sheetId="18" r:id="rId18"/>
  </sheets>
  <definedNames>
    <definedName name="_GoBack" localSheetId="15">'Race Rules'!$A$31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2" l="1"/>
  <c r="I43" i="2"/>
  <c r="I44" i="2"/>
  <c r="I45" i="2"/>
  <c r="I46" i="2"/>
  <c r="I47" i="2"/>
  <c r="I44" i="4" s="1"/>
  <c r="I48" i="2"/>
  <c r="I49" i="2"/>
  <c r="I50" i="2"/>
  <c r="I51" i="2"/>
  <c r="I52" i="2"/>
  <c r="I53" i="2"/>
  <c r="I54" i="2"/>
  <c r="I55" i="2"/>
  <c r="I52" i="4" s="1"/>
  <c r="I56" i="2"/>
  <c r="I57" i="2"/>
  <c r="I54" i="4" s="1"/>
  <c r="I58" i="2"/>
  <c r="I59" i="2"/>
  <c r="I60" i="2"/>
  <c r="I61" i="2"/>
  <c r="I62" i="2"/>
  <c r="I63" i="2"/>
  <c r="I60" i="4" s="1"/>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41" i="2"/>
  <c r="I14" i="2"/>
  <c r="I15" i="2"/>
  <c r="I16" i="2"/>
  <c r="I17" i="2"/>
  <c r="I18" i="2"/>
  <c r="I19" i="2"/>
  <c r="I19" i="4" s="1"/>
  <c r="I20" i="2"/>
  <c r="I21" i="2"/>
  <c r="I21" i="4" s="1"/>
  <c r="I22" i="2"/>
  <c r="I23" i="2"/>
  <c r="I24" i="2"/>
  <c r="I25" i="2"/>
  <c r="I26" i="2"/>
  <c r="I27" i="2"/>
  <c r="I28" i="2"/>
  <c r="I29" i="2"/>
  <c r="I30" i="2"/>
  <c r="I31" i="2"/>
  <c r="I32" i="2"/>
  <c r="I33" i="2"/>
  <c r="I34" i="2"/>
  <c r="I35" i="2"/>
  <c r="I36" i="2"/>
  <c r="I37" i="2"/>
  <c r="I13"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41" i="2"/>
  <c r="T14" i="2"/>
  <c r="T15" i="2"/>
  <c r="T17" i="2"/>
  <c r="T23" i="2"/>
  <c r="T24" i="2"/>
  <c r="T25" i="2"/>
  <c r="T26" i="2"/>
  <c r="T27" i="2"/>
  <c r="T28" i="2"/>
  <c r="T29" i="2"/>
  <c r="T30" i="2"/>
  <c r="T31" i="2"/>
  <c r="T32" i="2"/>
  <c r="T33" i="2"/>
  <c r="T34" i="2"/>
  <c r="T35" i="2"/>
  <c r="T36" i="2"/>
  <c r="T37" i="2"/>
  <c r="T13" i="2"/>
  <c r="I33" i="15"/>
  <c r="D33" i="15"/>
  <c r="C33" i="15"/>
  <c r="B33" i="15"/>
  <c r="I32" i="15"/>
  <c r="D32" i="15"/>
  <c r="C32" i="15"/>
  <c r="B32" i="15"/>
  <c r="I31" i="15"/>
  <c r="D31" i="15"/>
  <c r="C31" i="15"/>
  <c r="B31" i="15"/>
  <c r="I30" i="15"/>
  <c r="D30" i="15"/>
  <c r="C30" i="15"/>
  <c r="B30" i="15"/>
  <c r="M29" i="15"/>
  <c r="I29" i="15"/>
  <c r="D29" i="15"/>
  <c r="C29" i="15"/>
  <c r="B29" i="15"/>
  <c r="I28" i="15" s="1"/>
  <c r="M28" i="15"/>
  <c r="D28" i="15"/>
  <c r="C28" i="15"/>
  <c r="B28" i="15"/>
  <c r="Q27" i="15"/>
  <c r="M27" i="15"/>
  <c r="I27" i="15"/>
  <c r="D27" i="15"/>
  <c r="C27" i="15"/>
  <c r="B27" i="15"/>
  <c r="Q26" i="15"/>
  <c r="M26" i="15"/>
  <c r="I26" i="15"/>
  <c r="D26" i="15"/>
  <c r="C26" i="15"/>
  <c r="B26" i="15"/>
  <c r="D20" i="15"/>
  <c r="C20" i="15"/>
  <c r="B20" i="15"/>
  <c r="D19" i="15"/>
  <c r="C19" i="15"/>
  <c r="B19" i="15"/>
  <c r="I19" i="15" s="1"/>
  <c r="D18" i="15"/>
  <c r="C18" i="15"/>
  <c r="B18" i="15"/>
  <c r="I18" i="15" s="1"/>
  <c r="I17" i="15"/>
  <c r="D17" i="15"/>
  <c r="C17" i="15"/>
  <c r="B17" i="15"/>
  <c r="M16" i="15"/>
  <c r="I16" i="15"/>
  <c r="D16" i="15"/>
  <c r="C16" i="15"/>
  <c r="B16" i="15"/>
  <c r="M15" i="15"/>
  <c r="I15" i="15"/>
  <c r="D15" i="15"/>
  <c r="C15" i="15"/>
  <c r="B15" i="15"/>
  <c r="Q14" i="15"/>
  <c r="M14" i="15"/>
  <c r="I14" i="15"/>
  <c r="D14" i="15"/>
  <c r="C14" i="15"/>
  <c r="B14" i="15"/>
  <c r="I20" i="15" s="1"/>
  <c r="Q13" i="15"/>
  <c r="M13" i="15"/>
  <c r="D13" i="15"/>
  <c r="C13" i="15"/>
  <c r="B13" i="15"/>
  <c r="D49" i="14"/>
  <c r="C49" i="14"/>
  <c r="B49" i="14"/>
  <c r="I48" i="14"/>
  <c r="D48" i="14"/>
  <c r="C48" i="14"/>
  <c r="B48" i="14"/>
  <c r="D47" i="14"/>
  <c r="C47" i="14"/>
  <c r="B47" i="14"/>
  <c r="D46" i="14"/>
  <c r="C46" i="14"/>
  <c r="B46" i="14"/>
  <c r="I41" i="14" s="1"/>
  <c r="I45" i="14"/>
  <c r="D45" i="14"/>
  <c r="C45" i="14"/>
  <c r="B45" i="14"/>
  <c r="I44" i="14"/>
  <c r="D44" i="14"/>
  <c r="C44" i="14"/>
  <c r="B44" i="14"/>
  <c r="I43" i="14"/>
  <c r="D43" i="14"/>
  <c r="C43" i="14"/>
  <c r="B43" i="14"/>
  <c r="I47" i="14" s="1"/>
  <c r="D42" i="14"/>
  <c r="C42" i="14"/>
  <c r="B42" i="14"/>
  <c r="M41" i="14"/>
  <c r="D41" i="14"/>
  <c r="C41" i="14"/>
  <c r="B41" i="14"/>
  <c r="M40" i="14"/>
  <c r="I40" i="14"/>
  <c r="D40" i="14"/>
  <c r="C40" i="14"/>
  <c r="B40" i="14"/>
  <c r="I46" i="14" s="1"/>
  <c r="M39" i="14"/>
  <c r="I39" i="14"/>
  <c r="D39" i="14"/>
  <c r="C39" i="14"/>
  <c r="B39" i="14"/>
  <c r="M38" i="14"/>
  <c r="D38" i="14"/>
  <c r="C38" i="14"/>
  <c r="B38" i="14"/>
  <c r="I38" i="14" s="1"/>
  <c r="Q37" i="14"/>
  <c r="M37" i="14"/>
  <c r="I37" i="14"/>
  <c r="D37" i="14"/>
  <c r="C37" i="14"/>
  <c r="B37" i="14"/>
  <c r="Q36" i="14"/>
  <c r="M36" i="14"/>
  <c r="I36" i="14"/>
  <c r="D36" i="14"/>
  <c r="C36" i="14"/>
  <c r="B36" i="14"/>
  <c r="I42" i="14" s="1"/>
  <c r="U35" i="14"/>
  <c r="Q35" i="14"/>
  <c r="M35" i="14"/>
  <c r="I35" i="14"/>
  <c r="D35" i="14"/>
  <c r="C35" i="14"/>
  <c r="B35" i="14"/>
  <c r="I49" i="14" s="1"/>
  <c r="U34" i="14"/>
  <c r="Q34" i="14"/>
  <c r="M34" i="14"/>
  <c r="I34" i="14"/>
  <c r="D34" i="14"/>
  <c r="C34" i="14"/>
  <c r="B34" i="14"/>
  <c r="I28" i="14"/>
  <c r="D28" i="14"/>
  <c r="C28" i="14"/>
  <c r="B28" i="14"/>
  <c r="D27" i="14"/>
  <c r="C27" i="14"/>
  <c r="B27" i="14"/>
  <c r="I27" i="14" s="1"/>
  <c r="D26" i="14"/>
  <c r="C26" i="14"/>
  <c r="B26" i="14"/>
  <c r="I22" i="14" s="1"/>
  <c r="I25" i="14"/>
  <c r="D25" i="14"/>
  <c r="C25" i="14"/>
  <c r="B25" i="14"/>
  <c r="I20" i="14" s="1"/>
  <c r="D24" i="14"/>
  <c r="C24" i="14"/>
  <c r="B24" i="14"/>
  <c r="D23" i="14"/>
  <c r="C23" i="14"/>
  <c r="B23" i="14"/>
  <c r="I24" i="14" s="1"/>
  <c r="D22" i="14"/>
  <c r="C22" i="14"/>
  <c r="B22" i="14"/>
  <c r="I26" i="14" s="1"/>
  <c r="I21" i="14"/>
  <c r="D21" i="14"/>
  <c r="C21" i="14"/>
  <c r="B21" i="14"/>
  <c r="I15" i="14" s="1"/>
  <c r="M20" i="14"/>
  <c r="D20" i="14"/>
  <c r="C20" i="14"/>
  <c r="B20" i="14"/>
  <c r="M19" i="14"/>
  <c r="D19" i="14"/>
  <c r="C19" i="14"/>
  <c r="B19" i="14"/>
  <c r="M18" i="14"/>
  <c r="I18" i="14"/>
  <c r="D18" i="14"/>
  <c r="C18" i="14"/>
  <c r="B18" i="14"/>
  <c r="I23" i="14" s="1"/>
  <c r="M17" i="14"/>
  <c r="D17" i="14"/>
  <c r="C17" i="14"/>
  <c r="B17" i="14"/>
  <c r="I17" i="14" s="1"/>
  <c r="Q16" i="14"/>
  <c r="M16" i="14"/>
  <c r="I16" i="14"/>
  <c r="D16" i="14"/>
  <c r="C16" i="14"/>
  <c r="B16" i="14"/>
  <c r="I19" i="14" s="1"/>
  <c r="Q15" i="14"/>
  <c r="M15" i="14"/>
  <c r="D15" i="14"/>
  <c r="C15" i="14"/>
  <c r="B15" i="14"/>
  <c r="U14" i="14"/>
  <c r="Q14" i="14"/>
  <c r="M14" i="14"/>
  <c r="I14" i="14"/>
  <c r="D14" i="14"/>
  <c r="C14" i="14"/>
  <c r="B14" i="14"/>
  <c r="U13" i="14"/>
  <c r="Q13" i="14"/>
  <c r="M13" i="14"/>
  <c r="I13" i="14"/>
  <c r="D13" i="14"/>
  <c r="C13" i="14"/>
  <c r="B13" i="14"/>
  <c r="D44" i="13"/>
  <c r="C44" i="13"/>
  <c r="B44" i="13"/>
  <c r="I16" i="13" s="1"/>
  <c r="D43" i="13"/>
  <c r="C43" i="13"/>
  <c r="B43" i="13"/>
  <c r="I44" i="13" s="1"/>
  <c r="I42" i="13"/>
  <c r="D42" i="13"/>
  <c r="C42" i="13"/>
  <c r="B42" i="13"/>
  <c r="D41" i="13"/>
  <c r="C41" i="13"/>
  <c r="B41" i="13"/>
  <c r="I40" i="13"/>
  <c r="D40" i="13"/>
  <c r="C40" i="13"/>
  <c r="B40" i="13"/>
  <c r="D39" i="13"/>
  <c r="C39" i="13"/>
  <c r="B39" i="13"/>
  <c r="I36" i="13" s="1"/>
  <c r="I38" i="13"/>
  <c r="D38" i="13"/>
  <c r="C38" i="13"/>
  <c r="B38" i="13"/>
  <c r="D37" i="13"/>
  <c r="C37" i="13"/>
  <c r="B37" i="13"/>
  <c r="D36" i="13"/>
  <c r="C36" i="13"/>
  <c r="B36" i="13"/>
  <c r="I19" i="13" s="1"/>
  <c r="D35" i="13"/>
  <c r="C35" i="13"/>
  <c r="B35" i="13"/>
  <c r="I39" i="13" s="1"/>
  <c r="I34" i="13"/>
  <c r="D34" i="13"/>
  <c r="C34" i="13"/>
  <c r="B34" i="13"/>
  <c r="I35" i="13" s="1"/>
  <c r="D33" i="13"/>
  <c r="C33" i="13"/>
  <c r="B33" i="13"/>
  <c r="I32" i="13"/>
  <c r="D32" i="13"/>
  <c r="C32" i="13"/>
  <c r="B32" i="13"/>
  <c r="D31" i="13"/>
  <c r="C31" i="13"/>
  <c r="B31" i="13"/>
  <c r="I31" i="13" s="1"/>
  <c r="I30" i="13"/>
  <c r="D30" i="13"/>
  <c r="C30" i="13"/>
  <c r="B30" i="13"/>
  <c r="I43" i="13" s="1"/>
  <c r="I29" i="13"/>
  <c r="D29" i="13"/>
  <c r="C29" i="13"/>
  <c r="B29" i="13"/>
  <c r="M28" i="13"/>
  <c r="I28" i="13"/>
  <c r="D28" i="13"/>
  <c r="C28" i="13"/>
  <c r="B28" i="13"/>
  <c r="M27" i="13"/>
  <c r="I27" i="13"/>
  <c r="D27" i="13"/>
  <c r="C27" i="13"/>
  <c r="B27" i="13"/>
  <c r="M26" i="13"/>
  <c r="I26" i="13"/>
  <c r="D26" i="13"/>
  <c r="C26" i="13"/>
  <c r="B26" i="13"/>
  <c r="M25" i="13"/>
  <c r="I25" i="13"/>
  <c r="D25" i="13"/>
  <c r="C25" i="13"/>
  <c r="B25" i="13"/>
  <c r="M24" i="13"/>
  <c r="I24" i="13"/>
  <c r="D24" i="13"/>
  <c r="C24" i="13"/>
  <c r="B24" i="13"/>
  <c r="M23" i="13"/>
  <c r="I23" i="13"/>
  <c r="D23" i="13"/>
  <c r="C23" i="13"/>
  <c r="B23" i="13"/>
  <c r="M22" i="13"/>
  <c r="I22" i="13"/>
  <c r="D22" i="13"/>
  <c r="C22" i="13"/>
  <c r="B22" i="13"/>
  <c r="M21" i="13"/>
  <c r="I21" i="13"/>
  <c r="D21" i="13"/>
  <c r="C21" i="13"/>
  <c r="B21" i="13"/>
  <c r="Q20" i="13"/>
  <c r="M20" i="13"/>
  <c r="I20" i="13"/>
  <c r="D20" i="13"/>
  <c r="C20" i="13"/>
  <c r="B20" i="13"/>
  <c r="I17" i="13" s="1"/>
  <c r="Q19" i="13"/>
  <c r="M19" i="13"/>
  <c r="D19" i="13"/>
  <c r="C19" i="13"/>
  <c r="B19" i="13"/>
  <c r="I37" i="13" s="1"/>
  <c r="Q18" i="13"/>
  <c r="M18" i="13"/>
  <c r="I18" i="13"/>
  <c r="D18" i="13"/>
  <c r="C18" i="13"/>
  <c r="B18" i="13"/>
  <c r="I33" i="13" s="1"/>
  <c r="Q17" i="13"/>
  <c r="M17" i="13"/>
  <c r="D17" i="13"/>
  <c r="C17" i="13"/>
  <c r="B17" i="13"/>
  <c r="U16" i="13"/>
  <c r="Q16" i="13"/>
  <c r="M16" i="13"/>
  <c r="D16" i="13"/>
  <c r="C16" i="13"/>
  <c r="B16" i="13"/>
  <c r="U15" i="13"/>
  <c r="Q15" i="13"/>
  <c r="M15" i="13"/>
  <c r="I15" i="13"/>
  <c r="D15" i="13"/>
  <c r="C15" i="13"/>
  <c r="B15" i="13"/>
  <c r="U14" i="13"/>
  <c r="Q14" i="13"/>
  <c r="M14" i="13"/>
  <c r="I14" i="13"/>
  <c r="D14" i="13"/>
  <c r="C14" i="13"/>
  <c r="B14" i="13"/>
  <c r="I41" i="13" s="1"/>
  <c r="U13" i="13"/>
  <c r="Q13" i="13"/>
  <c r="M13" i="13"/>
  <c r="I13" i="13"/>
  <c r="D13" i="13"/>
  <c r="C13" i="13"/>
  <c r="B13" i="13"/>
  <c r="D81" i="12"/>
  <c r="C81" i="12"/>
  <c r="B81" i="12"/>
  <c r="I51" i="12" s="1"/>
  <c r="D80" i="12"/>
  <c r="C80" i="12"/>
  <c r="B80" i="12"/>
  <c r="I80" i="12" s="1"/>
  <c r="I79" i="12"/>
  <c r="D79" i="12"/>
  <c r="C79" i="12"/>
  <c r="B79" i="12"/>
  <c r="D78" i="12"/>
  <c r="C78" i="12"/>
  <c r="B78" i="12"/>
  <c r="I77" i="12"/>
  <c r="D77" i="12"/>
  <c r="C77" i="12"/>
  <c r="B77" i="12"/>
  <c r="D76" i="12"/>
  <c r="C76" i="12"/>
  <c r="B76" i="12"/>
  <c r="I70" i="12" s="1"/>
  <c r="I75" i="12"/>
  <c r="D75" i="12"/>
  <c r="C75" i="12"/>
  <c r="B75" i="12"/>
  <c r="I74" i="12"/>
  <c r="D74" i="12"/>
  <c r="C74" i="12"/>
  <c r="B74" i="12"/>
  <c r="I73" i="12"/>
  <c r="D73" i="12"/>
  <c r="C73" i="12"/>
  <c r="B73" i="12"/>
  <c r="D72" i="12"/>
  <c r="C72" i="12"/>
  <c r="B72" i="12"/>
  <c r="I76" i="12" s="1"/>
  <c r="D71" i="12"/>
  <c r="C71" i="12"/>
  <c r="B71" i="12"/>
  <c r="I72" i="12" s="1"/>
  <c r="D70" i="12"/>
  <c r="C70" i="12"/>
  <c r="B70" i="12"/>
  <c r="I69" i="12"/>
  <c r="D69" i="12"/>
  <c r="C69" i="12"/>
  <c r="B69" i="12"/>
  <c r="D68" i="12"/>
  <c r="C68" i="12"/>
  <c r="B68" i="12"/>
  <c r="I68" i="12" s="1"/>
  <c r="D67" i="12"/>
  <c r="C67" i="12"/>
  <c r="B67" i="12"/>
  <c r="I78" i="12" s="1"/>
  <c r="I66" i="12"/>
  <c r="D66" i="12"/>
  <c r="C66" i="12"/>
  <c r="B66" i="12"/>
  <c r="M65" i="12"/>
  <c r="D65" i="12"/>
  <c r="C65" i="12"/>
  <c r="B65" i="12"/>
  <c r="M64" i="12"/>
  <c r="I64" i="12"/>
  <c r="D64" i="12"/>
  <c r="C64" i="12"/>
  <c r="B64" i="12"/>
  <c r="M63" i="12"/>
  <c r="I63" i="12"/>
  <c r="D63" i="12"/>
  <c r="C63" i="12"/>
  <c r="B63" i="12"/>
  <c r="M62" i="12"/>
  <c r="D62" i="12"/>
  <c r="C62" i="12"/>
  <c r="B62" i="12"/>
  <c r="I65" i="12" s="1"/>
  <c r="M61" i="12"/>
  <c r="I61" i="12"/>
  <c r="D61" i="12"/>
  <c r="C61" i="12"/>
  <c r="B61" i="12"/>
  <c r="M60" i="12"/>
  <c r="I60" i="12"/>
  <c r="D60" i="12"/>
  <c r="C60" i="12"/>
  <c r="B60" i="12"/>
  <c r="M59" i="12"/>
  <c r="I59" i="12"/>
  <c r="D59" i="12"/>
  <c r="C59" i="12"/>
  <c r="B59" i="12"/>
  <c r="M58" i="12"/>
  <c r="D58" i="12"/>
  <c r="C58" i="12"/>
  <c r="B58" i="12"/>
  <c r="Q57" i="12"/>
  <c r="M57" i="12"/>
  <c r="I57" i="12"/>
  <c r="D57" i="12"/>
  <c r="C57" i="12"/>
  <c r="B57" i="12"/>
  <c r="Q56" i="12"/>
  <c r="M56" i="12"/>
  <c r="I56" i="12"/>
  <c r="D56" i="12"/>
  <c r="C56" i="12"/>
  <c r="B56" i="12"/>
  <c r="Q55" i="12"/>
  <c r="M55" i="12"/>
  <c r="I55" i="12"/>
  <c r="D55" i="12"/>
  <c r="C55" i="12"/>
  <c r="B55" i="12"/>
  <c r="I71" i="12" s="1"/>
  <c r="Q54" i="12"/>
  <c r="M54" i="12"/>
  <c r="I54" i="12"/>
  <c r="D54" i="12"/>
  <c r="C54" i="12"/>
  <c r="B54" i="12"/>
  <c r="U53" i="12"/>
  <c r="Q53" i="12"/>
  <c r="M53" i="12"/>
  <c r="I53" i="12"/>
  <c r="D53" i="12"/>
  <c r="C53" i="12"/>
  <c r="B53" i="12"/>
  <c r="I62" i="12" s="1"/>
  <c r="U52" i="12"/>
  <c r="Q52" i="12"/>
  <c r="M52" i="12"/>
  <c r="I52" i="12"/>
  <c r="D52" i="12"/>
  <c r="C52" i="12"/>
  <c r="B52" i="12"/>
  <c r="I67" i="12" s="1"/>
  <c r="Y51" i="12"/>
  <c r="U51" i="12"/>
  <c r="Q51" i="12"/>
  <c r="M51" i="12"/>
  <c r="D51" i="12"/>
  <c r="C51" i="12"/>
  <c r="B51" i="12"/>
  <c r="I81" i="12" s="1"/>
  <c r="Y50" i="12"/>
  <c r="U50" i="12"/>
  <c r="Q50" i="12"/>
  <c r="M50" i="12"/>
  <c r="I50" i="12"/>
  <c r="D50" i="12"/>
  <c r="C50" i="12"/>
  <c r="B50" i="12"/>
  <c r="D44" i="12"/>
  <c r="C44" i="12"/>
  <c r="B44" i="12"/>
  <c r="I43" i="12"/>
  <c r="D43" i="12"/>
  <c r="C43" i="12"/>
  <c r="B43" i="12"/>
  <c r="I42" i="12"/>
  <c r="D42" i="12"/>
  <c r="C42" i="12"/>
  <c r="B42" i="12"/>
  <c r="I41" i="12"/>
  <c r="D41" i="12"/>
  <c r="C41" i="12"/>
  <c r="B41" i="12"/>
  <c r="I26" i="12" s="1"/>
  <c r="I40" i="12"/>
  <c r="D40" i="12"/>
  <c r="C40" i="12"/>
  <c r="B40" i="12"/>
  <c r="I39" i="12"/>
  <c r="D39" i="12"/>
  <c r="C39" i="12"/>
  <c r="B39" i="12"/>
  <c r="I33" i="12" s="1"/>
  <c r="I38" i="12"/>
  <c r="D38" i="12"/>
  <c r="C38" i="12"/>
  <c r="B38" i="12"/>
  <c r="I37" i="12"/>
  <c r="D37" i="12"/>
  <c r="C37" i="12"/>
  <c r="B37" i="12"/>
  <c r="D36" i="12"/>
  <c r="C36" i="12"/>
  <c r="B36" i="12"/>
  <c r="I18" i="12" s="1"/>
  <c r="D35" i="12"/>
  <c r="C35" i="12"/>
  <c r="B35" i="12"/>
  <c r="I34" i="12"/>
  <c r="D34" i="12"/>
  <c r="C34" i="12"/>
  <c r="B34" i="12"/>
  <c r="I35" i="12" s="1"/>
  <c r="D33" i="12"/>
  <c r="C33" i="12"/>
  <c r="B33" i="12"/>
  <c r="D32" i="12"/>
  <c r="C32" i="12"/>
  <c r="B32" i="12"/>
  <c r="D31" i="12"/>
  <c r="C31" i="12"/>
  <c r="B31" i="12"/>
  <c r="I31" i="12" s="1"/>
  <c r="I30" i="12"/>
  <c r="D30" i="12"/>
  <c r="C30" i="12"/>
  <c r="B30" i="12"/>
  <c r="I29" i="12"/>
  <c r="D29" i="12"/>
  <c r="C29" i="12"/>
  <c r="B29" i="12"/>
  <c r="M28" i="12"/>
  <c r="I28" i="12"/>
  <c r="D28" i="12"/>
  <c r="C28" i="12"/>
  <c r="B28" i="12"/>
  <c r="M27" i="12"/>
  <c r="I27" i="12"/>
  <c r="D27" i="12"/>
  <c r="C27" i="12"/>
  <c r="B27" i="12"/>
  <c r="M26" i="12"/>
  <c r="D26" i="12"/>
  <c r="C26" i="12"/>
  <c r="B26" i="12"/>
  <c r="I32" i="12" s="1"/>
  <c r="M25" i="12"/>
  <c r="D25" i="12"/>
  <c r="C25" i="12"/>
  <c r="B25" i="12"/>
  <c r="M24" i="12"/>
  <c r="I24" i="12"/>
  <c r="D24" i="12"/>
  <c r="C24" i="12"/>
  <c r="B24" i="12"/>
  <c r="M23" i="12"/>
  <c r="I23" i="12"/>
  <c r="D23" i="12"/>
  <c r="C23" i="12"/>
  <c r="B23" i="12"/>
  <c r="I36" i="12" s="1"/>
  <c r="M22" i="12"/>
  <c r="I22" i="12"/>
  <c r="D22" i="12"/>
  <c r="C22" i="12"/>
  <c r="B22" i="12"/>
  <c r="M21" i="12"/>
  <c r="I21" i="12"/>
  <c r="D21" i="12"/>
  <c r="C21" i="12"/>
  <c r="B21" i="12"/>
  <c r="Q20" i="12"/>
  <c r="M20" i="12"/>
  <c r="I20" i="12"/>
  <c r="D20" i="12"/>
  <c r="C20" i="12"/>
  <c r="B20" i="12"/>
  <c r="Q19" i="12"/>
  <c r="M19" i="12"/>
  <c r="I19" i="12"/>
  <c r="D19" i="12"/>
  <c r="C19" i="12"/>
  <c r="B19" i="12"/>
  <c r="Q18" i="12"/>
  <c r="M18" i="12"/>
  <c r="D18" i="12"/>
  <c r="C18" i="12"/>
  <c r="B18" i="12"/>
  <c r="Q17" i="12"/>
  <c r="M17" i="12"/>
  <c r="I17" i="12"/>
  <c r="D17" i="12"/>
  <c r="C17" i="12"/>
  <c r="B17" i="12"/>
  <c r="U16" i="12"/>
  <c r="Q16" i="12"/>
  <c r="M16" i="12"/>
  <c r="I16" i="12"/>
  <c r="D16" i="12"/>
  <c r="C16" i="12"/>
  <c r="B16" i="12"/>
  <c r="I25" i="12" s="1"/>
  <c r="U15" i="12"/>
  <c r="Q15" i="12"/>
  <c r="M15" i="12"/>
  <c r="I15" i="12"/>
  <c r="D15" i="12"/>
  <c r="C15" i="12"/>
  <c r="B15" i="12"/>
  <c r="Y14" i="12"/>
  <c r="U14" i="12"/>
  <c r="Q14" i="12"/>
  <c r="M14" i="12"/>
  <c r="I14" i="12"/>
  <c r="D14" i="12"/>
  <c r="C14" i="12"/>
  <c r="B14" i="12"/>
  <c r="I44" i="12" s="1"/>
  <c r="Y13" i="12"/>
  <c r="U13" i="12"/>
  <c r="Q13" i="12"/>
  <c r="M13" i="12"/>
  <c r="D13" i="12"/>
  <c r="C13" i="12"/>
  <c r="B13" i="12"/>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E78" i="12" s="1"/>
  <c r="L75" i="11"/>
  <c r="L74" i="11"/>
  <c r="L73" i="11"/>
  <c r="E75" i="12" s="1"/>
  <c r="L72" i="11"/>
  <c r="L71" i="11"/>
  <c r="L70" i="11"/>
  <c r="L69" i="11"/>
  <c r="L68" i="11"/>
  <c r="E70" i="12" s="1"/>
  <c r="L67" i="11"/>
  <c r="L66" i="11"/>
  <c r="L65" i="11"/>
  <c r="E67" i="12" s="1"/>
  <c r="L64" i="11"/>
  <c r="L63" i="11"/>
  <c r="L62" i="11"/>
  <c r="L61" i="11"/>
  <c r="L60" i="11"/>
  <c r="E62" i="12" s="1"/>
  <c r="L59" i="11"/>
  <c r="L58" i="11"/>
  <c r="L57" i="11"/>
  <c r="L56" i="11"/>
  <c r="L55" i="11"/>
  <c r="L54" i="11"/>
  <c r="L53" i="11"/>
  <c r="L52" i="11"/>
  <c r="L51" i="11"/>
  <c r="L50" i="11"/>
  <c r="L49" i="11"/>
  <c r="L48" i="11"/>
  <c r="L44" i="11"/>
  <c r="E44" i="12" s="1"/>
  <c r="L43" i="11"/>
  <c r="L42" i="11"/>
  <c r="L41" i="11"/>
  <c r="L40" i="11"/>
  <c r="L39" i="11"/>
  <c r="L38" i="11"/>
  <c r="L37" i="11"/>
  <c r="L36" i="11"/>
  <c r="L35" i="11"/>
  <c r="L34" i="11"/>
  <c r="L33" i="11"/>
  <c r="E33" i="13" s="1"/>
  <c r="L32" i="11"/>
  <c r="L31" i="11"/>
  <c r="E31" i="13" s="1"/>
  <c r="L30" i="11"/>
  <c r="E30" i="13" s="1"/>
  <c r="L29" i="11"/>
  <c r="L28" i="11"/>
  <c r="E28" i="12" s="1"/>
  <c r="L27" i="11"/>
  <c r="L26" i="11"/>
  <c r="L25" i="11"/>
  <c r="L24" i="11"/>
  <c r="L23" i="11"/>
  <c r="E23" i="12" s="1"/>
  <c r="L22" i="11"/>
  <c r="E22" i="13" s="1"/>
  <c r="L21" i="11"/>
  <c r="L20" i="11"/>
  <c r="L19" i="11"/>
  <c r="L18" i="11"/>
  <c r="L17" i="11"/>
  <c r="L16" i="11"/>
  <c r="L15" i="11"/>
  <c r="L14" i="11"/>
  <c r="E14" i="15" s="1"/>
  <c r="L13" i="11"/>
  <c r="E28" i="10"/>
  <c r="D28" i="10"/>
  <c r="C28" i="10"/>
  <c r="B28" i="10"/>
  <c r="I26" i="10" s="1"/>
  <c r="D27" i="10"/>
  <c r="C27" i="10"/>
  <c r="B27" i="10"/>
  <c r="I27" i="10" s="1"/>
  <c r="N26" i="10"/>
  <c r="D26" i="10"/>
  <c r="C26" i="10"/>
  <c r="B26" i="10"/>
  <c r="I28" i="10" s="1"/>
  <c r="N25" i="10"/>
  <c r="D25" i="10"/>
  <c r="C25" i="10"/>
  <c r="B25" i="10"/>
  <c r="D16" i="10"/>
  <c r="C16" i="10"/>
  <c r="B16" i="10"/>
  <c r="I15" i="10"/>
  <c r="D15" i="10"/>
  <c r="C15" i="10"/>
  <c r="B15" i="10"/>
  <c r="N14" i="10"/>
  <c r="I14" i="10"/>
  <c r="D14" i="10"/>
  <c r="C14" i="10"/>
  <c r="B14" i="10"/>
  <c r="I16" i="10" s="1"/>
  <c r="N13" i="10"/>
  <c r="I13" i="10"/>
  <c r="D13" i="10"/>
  <c r="C13" i="10"/>
  <c r="B13" i="10"/>
  <c r="D33" i="9"/>
  <c r="C33" i="9"/>
  <c r="B33" i="9"/>
  <c r="D32" i="9"/>
  <c r="C32" i="9"/>
  <c r="B32" i="9"/>
  <c r="I32" i="9" s="1"/>
  <c r="D31" i="9"/>
  <c r="C31" i="9"/>
  <c r="B31" i="9"/>
  <c r="I31" i="9" s="1"/>
  <c r="D30" i="9"/>
  <c r="C30" i="9"/>
  <c r="B30" i="9"/>
  <c r="I29" i="9" s="1"/>
  <c r="N29" i="9"/>
  <c r="D29" i="9"/>
  <c r="C29" i="9"/>
  <c r="B29" i="9"/>
  <c r="I28" i="9" s="1"/>
  <c r="N28" i="9"/>
  <c r="D28" i="9"/>
  <c r="C28" i="9"/>
  <c r="B28" i="9"/>
  <c r="I30" i="9" s="1"/>
  <c r="S27" i="9"/>
  <c r="N27" i="9"/>
  <c r="I27" i="9"/>
  <c r="D27" i="9"/>
  <c r="C27" i="9"/>
  <c r="B27" i="9"/>
  <c r="I33" i="9" s="1"/>
  <c r="S26" i="9"/>
  <c r="N26" i="9"/>
  <c r="I26" i="9"/>
  <c r="D26" i="9"/>
  <c r="C26" i="9"/>
  <c r="B26" i="9"/>
  <c r="D20" i="9"/>
  <c r="C20" i="9"/>
  <c r="B20" i="9"/>
  <c r="I14" i="9" s="1"/>
  <c r="I19" i="9"/>
  <c r="D19" i="9"/>
  <c r="C19" i="9"/>
  <c r="B19" i="9"/>
  <c r="D18" i="9"/>
  <c r="C18" i="9"/>
  <c r="B18" i="9"/>
  <c r="I18" i="9" s="1"/>
  <c r="I17" i="9"/>
  <c r="D17" i="9"/>
  <c r="C17" i="9"/>
  <c r="B17" i="9"/>
  <c r="N16" i="9"/>
  <c r="I16" i="9"/>
  <c r="D16" i="9"/>
  <c r="C16" i="9"/>
  <c r="B16" i="9"/>
  <c r="N15" i="9"/>
  <c r="I15" i="9"/>
  <c r="D15" i="9"/>
  <c r="C15" i="9"/>
  <c r="B15" i="9"/>
  <c r="S14" i="9"/>
  <c r="N14" i="9"/>
  <c r="D14" i="9"/>
  <c r="C14" i="9"/>
  <c r="B14" i="9"/>
  <c r="I20" i="9" s="1"/>
  <c r="S13" i="9"/>
  <c r="N13" i="9"/>
  <c r="D13" i="9"/>
  <c r="C13" i="9"/>
  <c r="B13" i="9"/>
  <c r="I13" i="9" s="1"/>
  <c r="D49" i="8"/>
  <c r="C49" i="8"/>
  <c r="B49" i="8"/>
  <c r="I48" i="8"/>
  <c r="D48" i="8"/>
  <c r="C48" i="8"/>
  <c r="B48" i="8"/>
  <c r="I47" i="8"/>
  <c r="D47" i="8"/>
  <c r="C47" i="8"/>
  <c r="B47" i="8"/>
  <c r="D46" i="8"/>
  <c r="C46" i="8"/>
  <c r="B46" i="8"/>
  <c r="I41" i="8" s="1"/>
  <c r="D45" i="8"/>
  <c r="C45" i="8"/>
  <c r="B45" i="8"/>
  <c r="I39" i="8" s="1"/>
  <c r="I44" i="8"/>
  <c r="D44" i="8"/>
  <c r="C44" i="8"/>
  <c r="B44" i="8"/>
  <c r="I45" i="8" s="1"/>
  <c r="I43" i="8"/>
  <c r="D43" i="8"/>
  <c r="C43" i="8"/>
  <c r="B43" i="8"/>
  <c r="D42" i="8"/>
  <c r="C42" i="8"/>
  <c r="B42" i="8"/>
  <c r="I36" i="8" s="1"/>
  <c r="N41" i="8"/>
  <c r="D41" i="8"/>
  <c r="C41" i="8"/>
  <c r="B41" i="8"/>
  <c r="I37" i="8" s="1"/>
  <c r="N40" i="8"/>
  <c r="I40" i="8"/>
  <c r="D40" i="8"/>
  <c r="C40" i="8"/>
  <c r="B40" i="8"/>
  <c r="I46" i="8" s="1"/>
  <c r="N39" i="8"/>
  <c r="D39" i="8"/>
  <c r="C39" i="8"/>
  <c r="B39" i="8"/>
  <c r="N38" i="8"/>
  <c r="I38" i="8"/>
  <c r="D38" i="8"/>
  <c r="C38" i="8"/>
  <c r="B38" i="8"/>
  <c r="S37" i="8"/>
  <c r="N37" i="8"/>
  <c r="D37" i="8"/>
  <c r="C37" i="8"/>
  <c r="B37" i="8"/>
  <c r="S36" i="8"/>
  <c r="N36" i="8"/>
  <c r="D36" i="8"/>
  <c r="C36" i="8"/>
  <c r="B36" i="8"/>
  <c r="I42" i="8" s="1"/>
  <c r="X35" i="8"/>
  <c r="S35" i="8"/>
  <c r="N35" i="8"/>
  <c r="I35" i="8"/>
  <c r="D35" i="8"/>
  <c r="C35" i="8"/>
  <c r="B35" i="8"/>
  <c r="I49" i="8" s="1"/>
  <c r="X34" i="8"/>
  <c r="S34" i="8"/>
  <c r="N34" i="8"/>
  <c r="D34" i="8"/>
  <c r="C34" i="8"/>
  <c r="B34" i="8"/>
  <c r="D28" i="8"/>
  <c r="C28" i="8"/>
  <c r="B28" i="8"/>
  <c r="I27" i="8"/>
  <c r="D27" i="8"/>
  <c r="C27" i="8"/>
  <c r="B27" i="8"/>
  <c r="D26" i="8"/>
  <c r="C26" i="8"/>
  <c r="B26" i="8"/>
  <c r="I22" i="8" s="1"/>
  <c r="D25" i="8"/>
  <c r="C25" i="8"/>
  <c r="B25" i="8"/>
  <c r="I20" i="8" s="1"/>
  <c r="I24" i="8"/>
  <c r="D24" i="8"/>
  <c r="C24" i="8"/>
  <c r="B24" i="8"/>
  <c r="D23" i="8"/>
  <c r="C23" i="8"/>
  <c r="B23" i="8"/>
  <c r="D22" i="8"/>
  <c r="C22" i="8"/>
  <c r="B22" i="8"/>
  <c r="I26" i="8" s="1"/>
  <c r="D21" i="8"/>
  <c r="C21" i="8"/>
  <c r="B21" i="8"/>
  <c r="N20" i="8"/>
  <c r="D20" i="8"/>
  <c r="C20" i="8"/>
  <c r="B20" i="8"/>
  <c r="I16" i="8" s="1"/>
  <c r="N19" i="8"/>
  <c r="I19" i="8"/>
  <c r="D19" i="8"/>
  <c r="C19" i="8"/>
  <c r="B19" i="8"/>
  <c r="I25" i="8" s="1"/>
  <c r="N18" i="8"/>
  <c r="I18" i="8"/>
  <c r="D18" i="8"/>
  <c r="C18" i="8"/>
  <c r="B18" i="8"/>
  <c r="I23" i="8" s="1"/>
  <c r="N17" i="8"/>
  <c r="D17" i="8"/>
  <c r="C17" i="8"/>
  <c r="B17" i="8"/>
  <c r="I17" i="8" s="1"/>
  <c r="S16" i="8"/>
  <c r="N16" i="8"/>
  <c r="D16" i="8"/>
  <c r="C16" i="8"/>
  <c r="B16" i="8"/>
  <c r="S15" i="8"/>
  <c r="N15" i="8"/>
  <c r="I15" i="8"/>
  <c r="D15" i="8"/>
  <c r="C15" i="8"/>
  <c r="B15" i="8"/>
  <c r="I21" i="8" s="1"/>
  <c r="X14" i="8"/>
  <c r="S14" i="8"/>
  <c r="N14" i="8"/>
  <c r="I14" i="8"/>
  <c r="D14" i="8"/>
  <c r="C14" i="8"/>
  <c r="B14" i="8"/>
  <c r="X13" i="8"/>
  <c r="S13" i="8"/>
  <c r="N13" i="8"/>
  <c r="I13" i="8"/>
  <c r="D13" i="8"/>
  <c r="C13" i="8"/>
  <c r="B13" i="8"/>
  <c r="T140" i="7"/>
  <c r="T139" i="7"/>
  <c r="T138" i="7"/>
  <c r="T137" i="7"/>
  <c r="T136" i="7"/>
  <c r="T135" i="7"/>
  <c r="T134" i="7"/>
  <c r="T133" i="7"/>
  <c r="T132" i="7"/>
  <c r="T131" i="7"/>
  <c r="T130" i="7"/>
  <c r="T129" i="7"/>
  <c r="T128" i="7"/>
  <c r="T127" i="7"/>
  <c r="T126" i="7"/>
  <c r="T125" i="7"/>
  <c r="T124" i="7"/>
  <c r="T123" i="7"/>
  <c r="T122" i="7"/>
  <c r="T121" i="7"/>
  <c r="T120" i="7"/>
  <c r="T119" i="7"/>
  <c r="T118" i="7"/>
  <c r="T117" i="7"/>
  <c r="T116" i="7"/>
  <c r="T115" i="7"/>
  <c r="T114" i="7"/>
  <c r="T113" i="7"/>
  <c r="T112" i="7"/>
  <c r="T111" i="7"/>
  <c r="T110" i="7"/>
  <c r="T109" i="7"/>
  <c r="T108" i="7"/>
  <c r="T107" i="7"/>
  <c r="T106" i="7"/>
  <c r="T105" i="7"/>
  <c r="T104" i="7"/>
  <c r="T103" i="7"/>
  <c r="T102" i="7"/>
  <c r="T101" i="7"/>
  <c r="T100" i="7"/>
  <c r="T99" i="7"/>
  <c r="T98" i="7"/>
  <c r="T97" i="7"/>
  <c r="T96" i="7"/>
  <c r="T95" i="7"/>
  <c r="T94" i="7"/>
  <c r="T93" i="7"/>
  <c r="T92" i="7"/>
  <c r="T91" i="7"/>
  <c r="T90" i="7"/>
  <c r="T89" i="7"/>
  <c r="T88" i="7"/>
  <c r="T87" i="7"/>
  <c r="T86" i="7"/>
  <c r="T85" i="7"/>
  <c r="T84" i="7"/>
  <c r="T83" i="7"/>
  <c r="T82" i="7"/>
  <c r="T81" i="7"/>
  <c r="T80" i="7"/>
  <c r="T79" i="7"/>
  <c r="T78" i="7"/>
  <c r="T77" i="7"/>
  <c r="T76" i="7"/>
  <c r="T75" i="7"/>
  <c r="T74" i="7"/>
  <c r="T73" i="7"/>
  <c r="T72" i="7"/>
  <c r="T71" i="7"/>
  <c r="T70" i="7"/>
  <c r="T69" i="7"/>
  <c r="T68" i="7"/>
  <c r="T67" i="7"/>
  <c r="T66" i="7"/>
  <c r="T65" i="7"/>
  <c r="T64" i="7"/>
  <c r="T63" i="7"/>
  <c r="T62" i="7"/>
  <c r="T61" i="7"/>
  <c r="T60" i="7"/>
  <c r="T59" i="7"/>
  <c r="T58" i="7"/>
  <c r="T57" i="7"/>
  <c r="T56" i="7"/>
  <c r="T55" i="7"/>
  <c r="T54" i="7"/>
  <c r="A54" i="7" s="1"/>
  <c r="T53" i="7"/>
  <c r="T52" i="7"/>
  <c r="T51" i="7"/>
  <c r="A105" i="7" s="1"/>
  <c r="T50" i="7"/>
  <c r="T49" i="7"/>
  <c r="T48" i="7"/>
  <c r="E33" i="9" s="1"/>
  <c r="A48" i="7"/>
  <c r="T47" i="7"/>
  <c r="E32" i="9" s="1"/>
  <c r="T46" i="7"/>
  <c r="E31" i="9" s="1"/>
  <c r="T45" i="7"/>
  <c r="E30" i="9" s="1"/>
  <c r="T44" i="7"/>
  <c r="E29" i="9" s="1"/>
  <c r="T43" i="7"/>
  <c r="E27" i="10" s="1"/>
  <c r="T42" i="7"/>
  <c r="E27" i="9" s="1"/>
  <c r="T41" i="7"/>
  <c r="T37" i="7"/>
  <c r="T36" i="7"/>
  <c r="T35" i="7"/>
  <c r="T34" i="7"/>
  <c r="T33" i="7"/>
  <c r="A33" i="7" s="1"/>
  <c r="T32" i="7"/>
  <c r="T31" i="7"/>
  <c r="A31" i="7" s="1"/>
  <c r="T30" i="7"/>
  <c r="T29" i="7"/>
  <c r="A29" i="7" s="1"/>
  <c r="T28" i="7"/>
  <c r="A28" i="7" s="1"/>
  <c r="T27" i="7"/>
  <c r="T26" i="7"/>
  <c r="T25" i="7"/>
  <c r="E25" i="8" s="1"/>
  <c r="T24" i="7"/>
  <c r="A24" i="7" s="1"/>
  <c r="T23" i="7"/>
  <c r="T22" i="7"/>
  <c r="T21" i="7"/>
  <c r="E42" i="8" s="1"/>
  <c r="T20" i="7"/>
  <c r="A20" i="7" s="1"/>
  <c r="T19" i="7"/>
  <c r="A19" i="7" s="1"/>
  <c r="T18" i="7"/>
  <c r="T17" i="7"/>
  <c r="A17" i="7" s="1"/>
  <c r="T16" i="7"/>
  <c r="T15" i="7"/>
  <c r="A15" i="7" s="1"/>
  <c r="T14" i="7"/>
  <c r="E14" i="8" s="1"/>
  <c r="T13" i="7"/>
  <c r="A13" i="7"/>
  <c r="T140" i="5"/>
  <c r="T139" i="5"/>
  <c r="T138" i="5"/>
  <c r="T137" i="5"/>
  <c r="T136" i="5"/>
  <c r="T135" i="5"/>
  <c r="T134" i="5"/>
  <c r="T133" i="5"/>
  <c r="A133" i="5" s="1"/>
  <c r="T132" i="5"/>
  <c r="T131" i="5"/>
  <c r="T130" i="5"/>
  <c r="T129" i="5"/>
  <c r="T128" i="5"/>
  <c r="T127" i="5"/>
  <c r="T126" i="5"/>
  <c r="T125" i="5"/>
  <c r="A125" i="5" s="1"/>
  <c r="T124" i="5"/>
  <c r="T123" i="5"/>
  <c r="T122" i="5"/>
  <c r="T121" i="5"/>
  <c r="T120" i="5"/>
  <c r="T119" i="5"/>
  <c r="T118" i="5"/>
  <c r="T117" i="5"/>
  <c r="T116" i="5"/>
  <c r="T115" i="5"/>
  <c r="T114" i="5"/>
  <c r="T113" i="5"/>
  <c r="T112" i="5"/>
  <c r="T111" i="5"/>
  <c r="T110" i="5"/>
  <c r="T109" i="5"/>
  <c r="T108" i="5"/>
  <c r="T107" i="5"/>
  <c r="T106" i="5"/>
  <c r="T105" i="5"/>
  <c r="T104" i="5"/>
  <c r="T103" i="5"/>
  <c r="T102" i="5"/>
  <c r="T101" i="5"/>
  <c r="A101" i="5" s="1"/>
  <c r="T100" i="5"/>
  <c r="T99" i="5"/>
  <c r="T98" i="5"/>
  <c r="T97" i="5"/>
  <c r="T96" i="5"/>
  <c r="T95" i="5"/>
  <c r="T94" i="5"/>
  <c r="T93" i="5"/>
  <c r="A93" i="5" s="1"/>
  <c r="T92" i="5"/>
  <c r="T91" i="5"/>
  <c r="T90" i="5"/>
  <c r="T89" i="5"/>
  <c r="T88" i="5"/>
  <c r="T87" i="5"/>
  <c r="T86" i="5"/>
  <c r="T85" i="5"/>
  <c r="T84" i="5"/>
  <c r="T83" i="5"/>
  <c r="T82" i="5"/>
  <c r="T81" i="5"/>
  <c r="T80" i="5"/>
  <c r="T79" i="5"/>
  <c r="T78" i="5"/>
  <c r="T77" i="5"/>
  <c r="T76" i="5"/>
  <c r="T75" i="5"/>
  <c r="T74" i="5"/>
  <c r="T73" i="5"/>
  <c r="T72" i="5"/>
  <c r="T71" i="5"/>
  <c r="T70" i="5"/>
  <c r="T69" i="5"/>
  <c r="A69" i="5" s="1"/>
  <c r="T68" i="5"/>
  <c r="T67" i="5"/>
  <c r="T66" i="5"/>
  <c r="T65" i="5"/>
  <c r="T64" i="5"/>
  <c r="T63" i="5"/>
  <c r="T62" i="5"/>
  <c r="T61" i="5"/>
  <c r="A61" i="5" s="1"/>
  <c r="T60" i="5"/>
  <c r="T59" i="5"/>
  <c r="T58" i="5"/>
  <c r="T57" i="5"/>
  <c r="T56" i="5"/>
  <c r="T55" i="5"/>
  <c r="T54" i="5"/>
  <c r="A54" i="5" s="1"/>
  <c r="T53" i="5"/>
  <c r="T52" i="5"/>
  <c r="T51" i="5"/>
  <c r="T50" i="5"/>
  <c r="T49" i="5"/>
  <c r="T48" i="5"/>
  <c r="T47" i="5"/>
  <c r="T46" i="5"/>
  <c r="T45" i="5"/>
  <c r="T44" i="5"/>
  <c r="T43" i="5"/>
  <c r="T42" i="5"/>
  <c r="T41" i="5"/>
  <c r="T37" i="5"/>
  <c r="T36" i="5"/>
  <c r="T35" i="5"/>
  <c r="T34" i="5"/>
  <c r="T33" i="5"/>
  <c r="T32" i="5"/>
  <c r="T31" i="5"/>
  <c r="T30" i="5"/>
  <c r="T29" i="5"/>
  <c r="T28" i="5"/>
  <c r="A28" i="5" s="1"/>
  <c r="T27" i="5"/>
  <c r="T26" i="5"/>
  <c r="T25" i="5"/>
  <c r="T24" i="5"/>
  <c r="T23" i="5"/>
  <c r="T22" i="5"/>
  <c r="T21" i="5"/>
  <c r="T20" i="5"/>
  <c r="T19" i="5"/>
  <c r="T18" i="5"/>
  <c r="T17" i="5"/>
  <c r="T16" i="5"/>
  <c r="T15" i="5"/>
  <c r="T14" i="5"/>
  <c r="A24" i="5" s="1"/>
  <c r="T13" i="5"/>
  <c r="S140" i="4"/>
  <c r="N140" i="4"/>
  <c r="T140" i="4" s="1"/>
  <c r="S139" i="4"/>
  <c r="T139" i="4" s="1"/>
  <c r="N139" i="4"/>
  <c r="T138" i="4"/>
  <c r="S138" i="4"/>
  <c r="N138" i="4"/>
  <c r="S137" i="4"/>
  <c r="N137" i="4"/>
  <c r="T137" i="4" s="1"/>
  <c r="T136" i="4"/>
  <c r="S136" i="4"/>
  <c r="N136" i="4"/>
  <c r="S135" i="4"/>
  <c r="N135" i="4"/>
  <c r="T135" i="4" s="1"/>
  <c r="S134" i="4"/>
  <c r="N134" i="4"/>
  <c r="T134" i="4" s="1"/>
  <c r="S133" i="4"/>
  <c r="N133" i="4"/>
  <c r="T133" i="4" s="1"/>
  <c r="T132" i="4"/>
  <c r="S132" i="4"/>
  <c r="N132" i="4"/>
  <c r="S131" i="4"/>
  <c r="N131" i="4"/>
  <c r="T131" i="4" s="1"/>
  <c r="T130" i="4"/>
  <c r="S130" i="4"/>
  <c r="N130" i="4"/>
  <c r="S129" i="4"/>
  <c r="N129" i="4"/>
  <c r="T129" i="4" s="1"/>
  <c r="T128" i="4"/>
  <c r="S128" i="4"/>
  <c r="N128" i="4"/>
  <c r="S127" i="4"/>
  <c r="N127" i="4"/>
  <c r="T127" i="4" s="1"/>
  <c r="T126" i="4"/>
  <c r="S126" i="4"/>
  <c r="N126" i="4"/>
  <c r="S125" i="4"/>
  <c r="N125" i="4"/>
  <c r="T125" i="4" s="1"/>
  <c r="T124" i="4"/>
  <c r="S124" i="4"/>
  <c r="N124" i="4"/>
  <c r="S123" i="4"/>
  <c r="N123" i="4"/>
  <c r="T123" i="4" s="1"/>
  <c r="T122" i="4"/>
  <c r="S122" i="4"/>
  <c r="N122" i="4"/>
  <c r="S121" i="4"/>
  <c r="N121" i="4"/>
  <c r="T121" i="4" s="1"/>
  <c r="T120" i="4"/>
  <c r="S120" i="4"/>
  <c r="N120" i="4"/>
  <c r="S119" i="4"/>
  <c r="N119" i="4"/>
  <c r="T119" i="4" s="1"/>
  <c r="T118" i="4"/>
  <c r="S118" i="4"/>
  <c r="N118" i="4"/>
  <c r="S117" i="4"/>
  <c r="N117" i="4"/>
  <c r="T117" i="4" s="1"/>
  <c r="T116" i="4"/>
  <c r="S116" i="4"/>
  <c r="N116" i="4"/>
  <c r="S115" i="4"/>
  <c r="N115" i="4"/>
  <c r="T115" i="4" s="1"/>
  <c r="T114" i="4"/>
  <c r="S114" i="4"/>
  <c r="N114" i="4"/>
  <c r="S113" i="4"/>
  <c r="N113" i="4"/>
  <c r="T113" i="4" s="1"/>
  <c r="T112" i="4"/>
  <c r="S112" i="4"/>
  <c r="N112" i="4"/>
  <c r="S111" i="4"/>
  <c r="N111" i="4"/>
  <c r="T111" i="4" s="1"/>
  <c r="T110" i="4"/>
  <c r="S110" i="4"/>
  <c r="N110" i="4"/>
  <c r="S109" i="4"/>
  <c r="N109" i="4"/>
  <c r="T109" i="4" s="1"/>
  <c r="T108" i="4"/>
  <c r="S108" i="4"/>
  <c r="N108" i="4"/>
  <c r="S107" i="4"/>
  <c r="N107" i="4"/>
  <c r="T107" i="4" s="1"/>
  <c r="T106" i="4"/>
  <c r="S106" i="4"/>
  <c r="N106" i="4"/>
  <c r="S105" i="4"/>
  <c r="N105" i="4"/>
  <c r="T105" i="4" s="1"/>
  <c r="T104" i="4"/>
  <c r="S104" i="4"/>
  <c r="N104" i="4"/>
  <c r="S103" i="4"/>
  <c r="N103" i="4"/>
  <c r="T103" i="4" s="1"/>
  <c r="T102" i="4"/>
  <c r="S102" i="4"/>
  <c r="N102" i="4"/>
  <c r="S101" i="4"/>
  <c r="N101" i="4"/>
  <c r="T101" i="4" s="1"/>
  <c r="T100" i="4"/>
  <c r="S100" i="4"/>
  <c r="N100" i="4"/>
  <c r="S99" i="4"/>
  <c r="N99" i="4"/>
  <c r="T99" i="4" s="1"/>
  <c r="T98" i="4"/>
  <c r="S98" i="4"/>
  <c r="N98" i="4"/>
  <c r="S97" i="4"/>
  <c r="N97" i="4"/>
  <c r="T97" i="4" s="1"/>
  <c r="T96" i="4"/>
  <c r="S96" i="4"/>
  <c r="N96" i="4"/>
  <c r="S95" i="4"/>
  <c r="N95" i="4"/>
  <c r="T95" i="4" s="1"/>
  <c r="T94" i="4"/>
  <c r="S94" i="4"/>
  <c r="N94" i="4"/>
  <c r="S93" i="4"/>
  <c r="N93" i="4"/>
  <c r="T93" i="4" s="1"/>
  <c r="T92" i="4"/>
  <c r="S92" i="4"/>
  <c r="N92" i="4"/>
  <c r="S91" i="4"/>
  <c r="N91" i="4"/>
  <c r="T91" i="4" s="1"/>
  <c r="T90" i="4"/>
  <c r="S90" i="4"/>
  <c r="N90" i="4"/>
  <c r="S89" i="4"/>
  <c r="N89" i="4"/>
  <c r="T89" i="4" s="1"/>
  <c r="T88" i="4"/>
  <c r="S88" i="4"/>
  <c r="N88" i="4"/>
  <c r="S87" i="4"/>
  <c r="N87" i="4"/>
  <c r="T87" i="4" s="1"/>
  <c r="T86" i="4"/>
  <c r="S86" i="4"/>
  <c r="N86" i="4"/>
  <c r="S85" i="4"/>
  <c r="N85" i="4"/>
  <c r="T85" i="4" s="1"/>
  <c r="T84" i="4"/>
  <c r="S84" i="4"/>
  <c r="N84" i="4"/>
  <c r="S83" i="4"/>
  <c r="N83" i="4"/>
  <c r="T83" i="4" s="1"/>
  <c r="T82" i="4"/>
  <c r="S82" i="4"/>
  <c r="N82" i="4"/>
  <c r="S81" i="4"/>
  <c r="N81" i="4"/>
  <c r="T81" i="4" s="1"/>
  <c r="T80" i="4"/>
  <c r="S80" i="4"/>
  <c r="N80" i="4"/>
  <c r="S79" i="4"/>
  <c r="N79" i="4"/>
  <c r="T79" i="4" s="1"/>
  <c r="T78" i="4"/>
  <c r="S78" i="4"/>
  <c r="N78" i="4"/>
  <c r="S77" i="4"/>
  <c r="N77" i="4"/>
  <c r="T77" i="4" s="1"/>
  <c r="T76" i="4"/>
  <c r="S76" i="4"/>
  <c r="N76" i="4"/>
  <c r="S75" i="4"/>
  <c r="N75" i="4"/>
  <c r="T75" i="4" s="1"/>
  <c r="T74" i="4"/>
  <c r="S74" i="4"/>
  <c r="N74" i="4"/>
  <c r="S73" i="4"/>
  <c r="N73" i="4"/>
  <c r="T73" i="4" s="1"/>
  <c r="T72" i="4"/>
  <c r="S72" i="4"/>
  <c r="N72" i="4"/>
  <c r="S71" i="4"/>
  <c r="N71" i="4"/>
  <c r="T71" i="4" s="1"/>
  <c r="T70" i="4"/>
  <c r="S70" i="4"/>
  <c r="N70" i="4"/>
  <c r="S69" i="4"/>
  <c r="N69" i="4"/>
  <c r="T69" i="4" s="1"/>
  <c r="T68" i="4"/>
  <c r="S68" i="4"/>
  <c r="N68" i="4"/>
  <c r="S67" i="4"/>
  <c r="N67" i="4"/>
  <c r="T67" i="4" s="1"/>
  <c r="T66" i="4"/>
  <c r="S66" i="4"/>
  <c r="N66" i="4"/>
  <c r="S65" i="4"/>
  <c r="N65" i="4"/>
  <c r="T65" i="4" s="1"/>
  <c r="T64" i="4"/>
  <c r="S64" i="4"/>
  <c r="N64" i="4"/>
  <c r="S63" i="4"/>
  <c r="N63" i="4"/>
  <c r="T63" i="4" s="1"/>
  <c r="T62" i="4"/>
  <c r="S62" i="4"/>
  <c r="N62" i="4"/>
  <c r="S61" i="4"/>
  <c r="N61" i="4"/>
  <c r="T61" i="4" s="1"/>
  <c r="T60" i="4"/>
  <c r="S60" i="4"/>
  <c r="N60" i="4"/>
  <c r="H60" i="4"/>
  <c r="G60" i="4"/>
  <c r="F60" i="4"/>
  <c r="E60" i="4"/>
  <c r="D60" i="4"/>
  <c r="C60" i="4"/>
  <c r="B60" i="4"/>
  <c r="S59" i="4"/>
  <c r="N59" i="4"/>
  <c r="T59" i="4" s="1"/>
  <c r="I59" i="4"/>
  <c r="H59" i="4"/>
  <c r="G59" i="4"/>
  <c r="F59" i="4"/>
  <c r="E59" i="4"/>
  <c r="D59" i="4"/>
  <c r="C59" i="4"/>
  <c r="B59" i="4"/>
  <c r="T58" i="4"/>
  <c r="S58" i="4"/>
  <c r="N58" i="4"/>
  <c r="I58" i="4"/>
  <c r="H58" i="4"/>
  <c r="G58" i="4"/>
  <c r="F58" i="4"/>
  <c r="E58" i="4"/>
  <c r="D58" i="4"/>
  <c r="C58" i="4"/>
  <c r="B58" i="4"/>
  <c r="S57" i="4"/>
  <c r="N57" i="4"/>
  <c r="T57" i="4" s="1"/>
  <c r="I57" i="4"/>
  <c r="H57" i="4"/>
  <c r="G57" i="4"/>
  <c r="F57" i="4"/>
  <c r="E57" i="4"/>
  <c r="D57" i="4"/>
  <c r="C57" i="4"/>
  <c r="B57" i="4"/>
  <c r="T56" i="4"/>
  <c r="S56" i="4"/>
  <c r="N56" i="4"/>
  <c r="I56" i="4"/>
  <c r="H56" i="4"/>
  <c r="G56" i="4"/>
  <c r="F56" i="4"/>
  <c r="E56" i="4"/>
  <c r="D56" i="4"/>
  <c r="C56" i="4"/>
  <c r="B56" i="4"/>
  <c r="S55" i="4"/>
  <c r="N55" i="4"/>
  <c r="T55" i="4" s="1"/>
  <c r="I55" i="4"/>
  <c r="H55" i="4"/>
  <c r="G55" i="4"/>
  <c r="F55" i="4"/>
  <c r="E55" i="4"/>
  <c r="D55" i="4"/>
  <c r="C55" i="4"/>
  <c r="B55" i="4"/>
  <c r="T54" i="4"/>
  <c r="S54" i="4"/>
  <c r="N54" i="4"/>
  <c r="H54" i="4"/>
  <c r="G54" i="4"/>
  <c r="F54" i="4"/>
  <c r="E54" i="4"/>
  <c r="D54" i="4"/>
  <c r="C54" i="4"/>
  <c r="B54" i="4"/>
  <c r="S53" i="4"/>
  <c r="N53" i="4"/>
  <c r="T53" i="4" s="1"/>
  <c r="I53" i="4"/>
  <c r="H53" i="4"/>
  <c r="G53" i="4"/>
  <c r="F53" i="4"/>
  <c r="E53" i="4"/>
  <c r="D53" i="4"/>
  <c r="C53" i="4"/>
  <c r="B53" i="4"/>
  <c r="T52" i="4"/>
  <c r="S52" i="4"/>
  <c r="N52" i="4"/>
  <c r="H52" i="4"/>
  <c r="G52" i="4"/>
  <c r="F52" i="4"/>
  <c r="E52" i="4"/>
  <c r="D52" i="4"/>
  <c r="C52" i="4"/>
  <c r="B52" i="4"/>
  <c r="S51" i="4"/>
  <c r="N51" i="4"/>
  <c r="T51" i="4" s="1"/>
  <c r="I51" i="4"/>
  <c r="H51" i="4"/>
  <c r="G51" i="4"/>
  <c r="F51" i="4"/>
  <c r="E51" i="4"/>
  <c r="D51" i="4"/>
  <c r="C51" i="4"/>
  <c r="B51" i="4"/>
  <c r="T50" i="4"/>
  <c r="S50" i="4"/>
  <c r="N50" i="4"/>
  <c r="I50" i="4"/>
  <c r="H50" i="4"/>
  <c r="G50" i="4"/>
  <c r="F50" i="4"/>
  <c r="E50" i="4"/>
  <c r="D50" i="4"/>
  <c r="C50" i="4"/>
  <c r="B50" i="4"/>
  <c r="S49" i="4"/>
  <c r="N49" i="4"/>
  <c r="T49" i="4" s="1"/>
  <c r="I49" i="4"/>
  <c r="H49" i="4"/>
  <c r="G49" i="4"/>
  <c r="F49" i="4"/>
  <c r="E49" i="4"/>
  <c r="D49" i="4"/>
  <c r="C49" i="4"/>
  <c r="B49" i="4"/>
  <c r="T48" i="4"/>
  <c r="S48" i="4"/>
  <c r="N48" i="4"/>
  <c r="I48" i="4"/>
  <c r="H48" i="4"/>
  <c r="G48" i="4"/>
  <c r="F48" i="4"/>
  <c r="E48" i="4"/>
  <c r="D48" i="4"/>
  <c r="C48" i="4"/>
  <c r="B48" i="4"/>
  <c r="S47" i="4"/>
  <c r="N47" i="4"/>
  <c r="T47" i="4" s="1"/>
  <c r="I47" i="4"/>
  <c r="H47" i="4"/>
  <c r="G47" i="4"/>
  <c r="F47" i="4"/>
  <c r="E47" i="4"/>
  <c r="D47" i="4"/>
  <c r="C47" i="4"/>
  <c r="B47" i="4"/>
  <c r="T46" i="4"/>
  <c r="S46" i="4"/>
  <c r="N46" i="4"/>
  <c r="I46" i="4"/>
  <c r="H46" i="4"/>
  <c r="G46" i="4"/>
  <c r="F46" i="4"/>
  <c r="E46" i="4"/>
  <c r="D46" i="4"/>
  <c r="C46" i="4"/>
  <c r="B46" i="4"/>
  <c r="S45" i="4"/>
  <c r="N45" i="4"/>
  <c r="T45" i="4" s="1"/>
  <c r="I45" i="4"/>
  <c r="H45" i="4"/>
  <c r="G45" i="4"/>
  <c r="F45" i="4"/>
  <c r="E45" i="4"/>
  <c r="D45" i="4"/>
  <c r="C45" i="4"/>
  <c r="B45" i="4"/>
  <c r="T44" i="4"/>
  <c r="A44" i="4" s="1"/>
  <c r="S44" i="4"/>
  <c r="N44" i="4"/>
  <c r="H44" i="4"/>
  <c r="G44" i="4"/>
  <c r="F44" i="4"/>
  <c r="E44" i="4"/>
  <c r="D44" i="4"/>
  <c r="C44" i="4"/>
  <c r="B44" i="4"/>
  <c r="S43" i="4"/>
  <c r="N43" i="4"/>
  <c r="T43" i="4" s="1"/>
  <c r="I43" i="4"/>
  <c r="H43" i="4"/>
  <c r="G43" i="4"/>
  <c r="F43" i="4"/>
  <c r="E43" i="4"/>
  <c r="D43" i="4"/>
  <c r="C43" i="4"/>
  <c r="B43" i="4"/>
  <c r="T42" i="4"/>
  <c r="S42" i="4"/>
  <c r="N42" i="4"/>
  <c r="I42" i="4"/>
  <c r="H42" i="4"/>
  <c r="G42" i="4"/>
  <c r="F42" i="4"/>
  <c r="E42" i="4"/>
  <c r="D42" i="4"/>
  <c r="C42" i="4"/>
  <c r="B42" i="4"/>
  <c r="S41" i="4"/>
  <c r="N41" i="4"/>
  <c r="T41" i="4" s="1"/>
  <c r="I41" i="4"/>
  <c r="H41" i="4"/>
  <c r="G41" i="4"/>
  <c r="F41" i="4"/>
  <c r="E41" i="4"/>
  <c r="D41" i="4"/>
  <c r="C41" i="4"/>
  <c r="B41" i="4"/>
  <c r="T37" i="4"/>
  <c r="S37" i="4"/>
  <c r="N37" i="4"/>
  <c r="S36" i="4"/>
  <c r="N36" i="4"/>
  <c r="T36" i="4" s="1"/>
  <c r="T35" i="4"/>
  <c r="S35" i="4"/>
  <c r="N35" i="4"/>
  <c r="S34" i="4"/>
  <c r="N34" i="4"/>
  <c r="T34" i="4" s="1"/>
  <c r="T33" i="4"/>
  <c r="S33" i="4"/>
  <c r="N33" i="4"/>
  <c r="S32" i="4"/>
  <c r="N32" i="4"/>
  <c r="T32" i="4" s="1"/>
  <c r="A32" i="4" s="1"/>
  <c r="T31" i="4"/>
  <c r="S31" i="4"/>
  <c r="N31" i="4"/>
  <c r="S30" i="4"/>
  <c r="N30" i="4"/>
  <c r="T30" i="4" s="1"/>
  <c r="T29" i="4"/>
  <c r="S29" i="4"/>
  <c r="N29" i="4"/>
  <c r="S28" i="4"/>
  <c r="N28" i="4"/>
  <c r="T28" i="4" s="1"/>
  <c r="T27" i="4"/>
  <c r="S27" i="4"/>
  <c r="N27" i="4"/>
  <c r="S26" i="4"/>
  <c r="N26" i="4"/>
  <c r="T26" i="4" s="1"/>
  <c r="T25" i="4"/>
  <c r="A25" i="4" s="1"/>
  <c r="S25" i="4"/>
  <c r="N25" i="4"/>
  <c r="S24" i="4"/>
  <c r="N24" i="4"/>
  <c r="T24" i="4" s="1"/>
  <c r="T23" i="4"/>
  <c r="S23" i="4"/>
  <c r="N23" i="4"/>
  <c r="S22" i="4"/>
  <c r="N22" i="4"/>
  <c r="T22" i="4" s="1"/>
  <c r="I22" i="4"/>
  <c r="H22" i="4"/>
  <c r="G22" i="4"/>
  <c r="F22" i="4"/>
  <c r="E22" i="4"/>
  <c r="D22" i="4"/>
  <c r="C22" i="4"/>
  <c r="B22" i="4"/>
  <c r="T21" i="4"/>
  <c r="S21" i="4"/>
  <c r="N21" i="4"/>
  <c r="H21" i="4"/>
  <c r="G21" i="4"/>
  <c r="F21" i="4"/>
  <c r="E21" i="4"/>
  <c r="D21" i="4"/>
  <c r="C21" i="4"/>
  <c r="B21" i="4"/>
  <c r="S20" i="4"/>
  <c r="N20" i="4"/>
  <c r="T20" i="4" s="1"/>
  <c r="I20" i="4"/>
  <c r="H20" i="4"/>
  <c r="G20" i="4"/>
  <c r="F20" i="4"/>
  <c r="E20" i="4"/>
  <c r="D20" i="4"/>
  <c r="C20" i="4"/>
  <c r="B20" i="4"/>
  <c r="T19" i="4"/>
  <c r="S19" i="4"/>
  <c r="N19" i="4"/>
  <c r="H19" i="4"/>
  <c r="G19" i="4"/>
  <c r="F19" i="4"/>
  <c r="E19" i="4"/>
  <c r="D19" i="4"/>
  <c r="C19" i="4"/>
  <c r="B19" i="4"/>
  <c r="S18" i="4"/>
  <c r="N18" i="4"/>
  <c r="T18" i="4" s="1"/>
  <c r="I18" i="4"/>
  <c r="H18" i="4"/>
  <c r="G18" i="4"/>
  <c r="F18" i="4"/>
  <c r="E18" i="4"/>
  <c r="D18" i="4"/>
  <c r="C18" i="4"/>
  <c r="B18" i="4"/>
  <c r="T17" i="4"/>
  <c r="S17" i="4"/>
  <c r="N17" i="4"/>
  <c r="I17" i="4"/>
  <c r="H17" i="4"/>
  <c r="G17" i="4"/>
  <c r="F17" i="4"/>
  <c r="E17" i="4"/>
  <c r="D17" i="4"/>
  <c r="C17" i="4"/>
  <c r="B17" i="4"/>
  <c r="S16" i="4"/>
  <c r="N16" i="4"/>
  <c r="T16" i="4" s="1"/>
  <c r="A16" i="4" s="1"/>
  <c r="I16" i="4"/>
  <c r="H16" i="4"/>
  <c r="G16" i="4"/>
  <c r="F16" i="4"/>
  <c r="E16" i="4"/>
  <c r="D16" i="4"/>
  <c r="C16" i="4"/>
  <c r="B16" i="4"/>
  <c r="T15" i="4"/>
  <c r="S15" i="4"/>
  <c r="N15" i="4"/>
  <c r="I15" i="4"/>
  <c r="H15" i="4"/>
  <c r="G15" i="4"/>
  <c r="F15" i="4"/>
  <c r="E15" i="4"/>
  <c r="D15" i="4"/>
  <c r="C15" i="4"/>
  <c r="B15" i="4"/>
  <c r="S14" i="4"/>
  <c r="N14" i="4"/>
  <c r="T14" i="4" s="1"/>
  <c r="I14" i="4"/>
  <c r="H14" i="4"/>
  <c r="G14" i="4"/>
  <c r="F14" i="4"/>
  <c r="E14" i="4"/>
  <c r="D14" i="4"/>
  <c r="C14" i="4"/>
  <c r="B14" i="4"/>
  <c r="T13" i="4"/>
  <c r="S13" i="4"/>
  <c r="N13" i="4"/>
  <c r="I13" i="4"/>
  <c r="H13" i="4"/>
  <c r="G13" i="4"/>
  <c r="F13" i="4"/>
  <c r="E13" i="4"/>
  <c r="D13" i="4"/>
  <c r="C13" i="4"/>
  <c r="B13" i="4"/>
  <c r="S140" i="2"/>
  <c r="N140" i="2"/>
  <c r="S139" i="2"/>
  <c r="N139" i="2"/>
  <c r="S138" i="2"/>
  <c r="N138" i="2"/>
  <c r="S137" i="2"/>
  <c r="N137" i="2"/>
  <c r="U137" i="2" s="1"/>
  <c r="S136" i="2"/>
  <c r="N136" i="2"/>
  <c r="S135" i="2"/>
  <c r="N135" i="2"/>
  <c r="S134" i="2"/>
  <c r="N134" i="2"/>
  <c r="U134" i="2" s="1"/>
  <c r="S133" i="2"/>
  <c r="N133" i="2"/>
  <c r="S132" i="2"/>
  <c r="N132" i="2"/>
  <c r="U132" i="2" s="1"/>
  <c r="S131" i="2"/>
  <c r="N131" i="2"/>
  <c r="S130" i="2"/>
  <c r="N130" i="2"/>
  <c r="U130" i="2" s="1"/>
  <c r="S129" i="2"/>
  <c r="N129" i="2"/>
  <c r="U129" i="2" s="1"/>
  <c r="S128" i="2"/>
  <c r="N128" i="2"/>
  <c r="U128" i="2" s="1"/>
  <c r="S127" i="2"/>
  <c r="N127" i="2"/>
  <c r="S126" i="2"/>
  <c r="N126" i="2"/>
  <c r="U126" i="2" s="1"/>
  <c r="S125" i="2"/>
  <c r="N125" i="2"/>
  <c r="U125" i="2" s="1"/>
  <c r="S124" i="2"/>
  <c r="N124" i="2"/>
  <c r="S123" i="2"/>
  <c r="N123" i="2"/>
  <c r="S122" i="2"/>
  <c r="N122" i="2"/>
  <c r="S121" i="2"/>
  <c r="N121" i="2"/>
  <c r="U121" i="2" s="1"/>
  <c r="S120" i="2"/>
  <c r="N120" i="2"/>
  <c r="S119" i="2"/>
  <c r="N119" i="2"/>
  <c r="S118" i="2"/>
  <c r="N118" i="2"/>
  <c r="U118" i="2" s="1"/>
  <c r="S117" i="2"/>
  <c r="N117" i="2"/>
  <c r="S116" i="2"/>
  <c r="N116" i="2"/>
  <c r="U116" i="2" s="1"/>
  <c r="S115" i="2"/>
  <c r="N115" i="2"/>
  <c r="S114" i="2"/>
  <c r="N114" i="2"/>
  <c r="U114" i="2" s="1"/>
  <c r="S113" i="2"/>
  <c r="N113" i="2"/>
  <c r="U113" i="2" s="1"/>
  <c r="S112" i="2"/>
  <c r="N112" i="2"/>
  <c r="U112" i="2" s="1"/>
  <c r="S111" i="2"/>
  <c r="N111" i="2"/>
  <c r="S110" i="2"/>
  <c r="N110" i="2"/>
  <c r="U110" i="2" s="1"/>
  <c r="S109" i="2"/>
  <c r="N109" i="2"/>
  <c r="S108" i="2"/>
  <c r="N108" i="2"/>
  <c r="S107" i="2"/>
  <c r="N107" i="2"/>
  <c r="S106" i="2"/>
  <c r="N106" i="2"/>
  <c r="S105" i="2"/>
  <c r="N105" i="2"/>
  <c r="U105" i="2" s="1"/>
  <c r="S104" i="2"/>
  <c r="N104" i="2"/>
  <c r="S103" i="2"/>
  <c r="N103" i="2"/>
  <c r="S102" i="2"/>
  <c r="N102" i="2"/>
  <c r="U102" i="2" s="1"/>
  <c r="S101" i="2"/>
  <c r="N101" i="2"/>
  <c r="S100" i="2"/>
  <c r="N100" i="2"/>
  <c r="U100" i="2" s="1"/>
  <c r="S99" i="2"/>
  <c r="N99" i="2"/>
  <c r="S98" i="2"/>
  <c r="N98" i="2"/>
  <c r="U98" i="2" s="1"/>
  <c r="S97" i="2"/>
  <c r="N97" i="2"/>
  <c r="U97" i="2" s="1"/>
  <c r="S96" i="2"/>
  <c r="N96" i="2"/>
  <c r="U96" i="2" s="1"/>
  <c r="S95" i="2"/>
  <c r="N95" i="2"/>
  <c r="S94" i="2"/>
  <c r="N94" i="2"/>
  <c r="U94" i="2" s="1"/>
  <c r="S93" i="2"/>
  <c r="N93" i="2"/>
  <c r="U93" i="2" s="1"/>
  <c r="S92" i="2"/>
  <c r="N92" i="2"/>
  <c r="U92" i="2" s="1"/>
  <c r="S91" i="2"/>
  <c r="N91" i="2"/>
  <c r="S90" i="2"/>
  <c r="N90" i="2"/>
  <c r="S89" i="2"/>
  <c r="N89" i="2"/>
  <c r="U89" i="2" s="1"/>
  <c r="S88" i="2"/>
  <c r="N88" i="2"/>
  <c r="S87" i="2"/>
  <c r="N87" i="2"/>
  <c r="S86" i="2"/>
  <c r="N86" i="2"/>
  <c r="U86" i="2" s="1"/>
  <c r="S85" i="2"/>
  <c r="N85" i="2"/>
  <c r="S84" i="2"/>
  <c r="N84" i="2"/>
  <c r="U84" i="2" s="1"/>
  <c r="S83" i="2"/>
  <c r="N83" i="2"/>
  <c r="S82" i="2"/>
  <c r="N82" i="2"/>
  <c r="U82" i="2" s="1"/>
  <c r="S81" i="2"/>
  <c r="N81" i="2"/>
  <c r="U81" i="2" s="1"/>
  <c r="S80" i="2"/>
  <c r="N80" i="2"/>
  <c r="U80" i="2" s="1"/>
  <c r="S79" i="2"/>
  <c r="N79" i="2"/>
  <c r="S78" i="2"/>
  <c r="N78" i="2"/>
  <c r="U78" i="2" s="1"/>
  <c r="S77" i="2"/>
  <c r="N77" i="2"/>
  <c r="U77" i="2" s="1"/>
  <c r="S76" i="2"/>
  <c r="N76" i="2"/>
  <c r="S75" i="2"/>
  <c r="N75" i="2"/>
  <c r="S74" i="2"/>
  <c r="N74" i="2"/>
  <c r="S73" i="2"/>
  <c r="N73" i="2"/>
  <c r="U73" i="2" s="1"/>
  <c r="S72" i="2"/>
  <c r="N72" i="2"/>
  <c r="U72" i="2" s="1"/>
  <c r="S71" i="2"/>
  <c r="N71" i="2"/>
  <c r="S70" i="2"/>
  <c r="N70" i="2"/>
  <c r="S69" i="2"/>
  <c r="N69" i="2"/>
  <c r="U69" i="2" s="1"/>
  <c r="S68" i="2"/>
  <c r="N68" i="2"/>
  <c r="U68" i="2" s="1"/>
  <c r="S67" i="2"/>
  <c r="N67" i="2"/>
  <c r="S66" i="2"/>
  <c r="N66" i="2"/>
  <c r="S65" i="2"/>
  <c r="N65" i="2"/>
  <c r="U65" i="2" s="1"/>
  <c r="S64" i="2"/>
  <c r="N64" i="2"/>
  <c r="S63" i="2"/>
  <c r="N63" i="2"/>
  <c r="S62" i="2"/>
  <c r="N62" i="2"/>
  <c r="S61" i="2"/>
  <c r="N61" i="2"/>
  <c r="U61" i="2" s="1"/>
  <c r="S60" i="2"/>
  <c r="N60" i="2"/>
  <c r="U60" i="2" s="1"/>
  <c r="S59" i="2"/>
  <c r="N59" i="2"/>
  <c r="S58" i="2"/>
  <c r="N58" i="2"/>
  <c r="S57" i="2"/>
  <c r="N57" i="2"/>
  <c r="S56" i="2"/>
  <c r="N56" i="2"/>
  <c r="U56" i="2" s="1"/>
  <c r="S55" i="2"/>
  <c r="N55" i="2"/>
  <c r="S54" i="2"/>
  <c r="N54" i="2"/>
  <c r="S53" i="2"/>
  <c r="N53" i="2"/>
  <c r="S52" i="2"/>
  <c r="N52" i="2"/>
  <c r="U52" i="2" s="1"/>
  <c r="S51" i="2"/>
  <c r="N51" i="2"/>
  <c r="S50" i="2"/>
  <c r="N50" i="2"/>
  <c r="S49" i="2"/>
  <c r="N49" i="2"/>
  <c r="U49" i="2" s="1"/>
  <c r="S48" i="2"/>
  <c r="N48" i="2"/>
  <c r="S47" i="2"/>
  <c r="N47" i="2"/>
  <c r="S46" i="2"/>
  <c r="N46" i="2"/>
  <c r="S45" i="2"/>
  <c r="N45" i="2"/>
  <c r="U45" i="2" s="1"/>
  <c r="S44" i="2"/>
  <c r="N44" i="2"/>
  <c r="U44" i="2" s="1"/>
  <c r="S43" i="2"/>
  <c r="N43" i="2"/>
  <c r="S42" i="2"/>
  <c r="N42" i="2"/>
  <c r="S41" i="2"/>
  <c r="N41" i="2"/>
  <c r="U41" i="2" s="1"/>
  <c r="S37" i="2"/>
  <c r="N37" i="2"/>
  <c r="U37" i="2" s="1"/>
  <c r="S36" i="2"/>
  <c r="N36" i="2"/>
  <c r="S35" i="2"/>
  <c r="N35" i="2"/>
  <c r="S34" i="2"/>
  <c r="N34" i="2"/>
  <c r="S33" i="2"/>
  <c r="N33" i="2"/>
  <c r="U33" i="2" s="1"/>
  <c r="S32" i="2"/>
  <c r="N32" i="2"/>
  <c r="S31" i="2"/>
  <c r="N31" i="2"/>
  <c r="U31" i="2" s="1"/>
  <c r="S30" i="2"/>
  <c r="N30" i="2"/>
  <c r="U30" i="2" s="1"/>
  <c r="S29" i="2"/>
  <c r="N29" i="2"/>
  <c r="U29" i="2" s="1"/>
  <c r="S28" i="2"/>
  <c r="N28" i="2"/>
  <c r="S27" i="2"/>
  <c r="N27" i="2"/>
  <c r="S26" i="2"/>
  <c r="N26" i="2"/>
  <c r="U26" i="2" s="1"/>
  <c r="S25" i="2"/>
  <c r="N25" i="2"/>
  <c r="S24" i="2"/>
  <c r="N24" i="2"/>
  <c r="S23" i="2"/>
  <c r="N23" i="2"/>
  <c r="S22" i="2"/>
  <c r="N22" i="2"/>
  <c r="U22" i="2" s="1"/>
  <c r="S21" i="2"/>
  <c r="N21" i="2"/>
  <c r="T21" i="2" s="1"/>
  <c r="S20" i="2"/>
  <c r="N20" i="2"/>
  <c r="T20" i="2" s="1"/>
  <c r="S19" i="2"/>
  <c r="N19" i="2"/>
  <c r="T19" i="2" s="1"/>
  <c r="S18" i="2"/>
  <c r="N18" i="2"/>
  <c r="U18" i="2" s="1"/>
  <c r="S17" i="2"/>
  <c r="N17" i="2"/>
  <c r="S16" i="2"/>
  <c r="N16" i="2"/>
  <c r="T16" i="2" s="1"/>
  <c r="S15" i="2"/>
  <c r="N15" i="2"/>
  <c r="S14" i="2"/>
  <c r="N14" i="2"/>
  <c r="S13" i="2"/>
  <c r="N13" i="2"/>
  <c r="T22" i="2" l="1"/>
  <c r="T18" i="2"/>
  <c r="U28" i="2"/>
  <c r="U139" i="2"/>
  <c r="U79" i="2"/>
  <c r="U83" i="2"/>
  <c r="U87" i="2"/>
  <c r="U91" i="2"/>
  <c r="U95" i="2"/>
  <c r="U99" i="2"/>
  <c r="U103" i="2"/>
  <c r="U107" i="2"/>
  <c r="U111" i="2"/>
  <c r="U115" i="2"/>
  <c r="U119" i="2"/>
  <c r="U123" i="2"/>
  <c r="U14" i="2"/>
  <c r="U140" i="2"/>
  <c r="U15" i="2"/>
  <c r="U19" i="2"/>
  <c r="U109" i="2"/>
  <c r="U20" i="2"/>
  <c r="U24" i="2"/>
  <c r="U76" i="2"/>
  <c r="U127" i="2"/>
  <c r="U131" i="2"/>
  <c r="U135" i="2"/>
  <c r="U13" i="2"/>
  <c r="U25" i="2"/>
  <c r="U32" i="2"/>
  <c r="U133" i="2"/>
  <c r="U117" i="2"/>
  <c r="U57" i="2"/>
  <c r="U35" i="2"/>
  <c r="U50" i="2"/>
  <c r="U54" i="2"/>
  <c r="U58" i="2"/>
  <c r="U62" i="2"/>
  <c r="U66" i="2"/>
  <c r="U74" i="2"/>
  <c r="U85" i="2"/>
  <c r="U108" i="2"/>
  <c r="U16" i="2"/>
  <c r="U36" i="2"/>
  <c r="U43" i="2"/>
  <c r="U47" i="2"/>
  <c r="U51" i="2"/>
  <c r="U55" i="2"/>
  <c r="U63" i="2"/>
  <c r="U67" i="2"/>
  <c r="U71" i="2"/>
  <c r="U101" i="2"/>
  <c r="U124" i="2"/>
  <c r="U23" i="2"/>
  <c r="U27" i="2"/>
  <c r="U34" i="2"/>
  <c r="U48" i="2"/>
  <c r="U59" i="2"/>
  <c r="U70" i="2"/>
  <c r="U90" i="2"/>
  <c r="U106" i="2"/>
  <c r="U122" i="2"/>
  <c r="U138" i="2"/>
  <c r="U17" i="2"/>
  <c r="U21" i="2"/>
  <c r="U42" i="2"/>
  <c r="U46" i="2"/>
  <c r="U53" i="2"/>
  <c r="U64" i="2"/>
  <c r="U75" i="2"/>
  <c r="U88" i="2"/>
  <c r="U104" i="2"/>
  <c r="U120" i="2"/>
  <c r="U136" i="2"/>
  <c r="A60" i="4"/>
  <c r="A83" i="4"/>
  <c r="A108" i="4"/>
  <c r="A124" i="4"/>
  <c r="A19" i="4"/>
  <c r="A45" i="4"/>
  <c r="A61" i="4"/>
  <c r="A77" i="4"/>
  <c r="A93" i="4"/>
  <c r="A125" i="4"/>
  <c r="A22" i="5"/>
  <c r="A36" i="4"/>
  <c r="A48" i="4"/>
  <c r="A80" i="4"/>
  <c r="A103" i="4"/>
  <c r="A119" i="4"/>
  <c r="A63" i="5"/>
  <c r="A95" i="5"/>
  <c r="A111" i="5"/>
  <c r="A135" i="5"/>
  <c r="A14" i="4"/>
  <c r="A23" i="4"/>
  <c r="A30" i="4"/>
  <c r="A42" i="4"/>
  <c r="A49" i="4"/>
  <c r="A58" i="4"/>
  <c r="A65" i="4"/>
  <c r="A74" i="4"/>
  <c r="A81" i="4"/>
  <c r="A90" i="4"/>
  <c r="A97" i="4"/>
  <c r="A106" i="4"/>
  <c r="A113" i="4"/>
  <c r="A122" i="4"/>
  <c r="A129" i="4"/>
  <c r="A16" i="5"/>
  <c r="A137" i="5"/>
  <c r="A48" i="5"/>
  <c r="A56" i="5"/>
  <c r="A72" i="5"/>
  <c r="A80" i="5"/>
  <c r="A88" i="5"/>
  <c r="A104" i="5"/>
  <c r="A112" i="5"/>
  <c r="A120" i="5"/>
  <c r="A136" i="5"/>
  <c r="A70" i="4"/>
  <c r="A109" i="4"/>
  <c r="A37" i="5"/>
  <c r="A103" i="5"/>
  <c r="A24" i="4"/>
  <c r="A33" i="4"/>
  <c r="A52" i="4"/>
  <c r="A59" i="4"/>
  <c r="A68" i="4"/>
  <c r="A75" i="4"/>
  <c r="A84" i="4"/>
  <c r="A91" i="4"/>
  <c r="A100" i="4"/>
  <c r="A107" i="4"/>
  <c r="A116" i="4"/>
  <c r="A123" i="4"/>
  <c r="A132" i="4"/>
  <c r="A17" i="5"/>
  <c r="A73" i="5"/>
  <c r="A59" i="5"/>
  <c r="A91" i="5"/>
  <c r="A132" i="5"/>
  <c r="A109" i="5"/>
  <c r="A77" i="5"/>
  <c r="A123" i="5"/>
  <c r="A100" i="5"/>
  <c r="A68" i="5"/>
  <c r="A49" i="5"/>
  <c r="A57" i="5"/>
  <c r="A65" i="5"/>
  <c r="A81" i="5"/>
  <c r="A89" i="5"/>
  <c r="A97" i="5"/>
  <c r="A113" i="5"/>
  <c r="A121" i="5"/>
  <c r="A129" i="5"/>
  <c r="A51" i="4"/>
  <c r="A67" i="4"/>
  <c r="A99" i="4"/>
  <c r="A21" i="5"/>
  <c r="A14" i="5"/>
  <c r="A13" i="4"/>
  <c r="A87" i="4"/>
  <c r="A79" i="5"/>
  <c r="A17" i="4"/>
  <c r="A43" i="4"/>
  <c r="A18" i="4"/>
  <c r="A27" i="4"/>
  <c r="A34" i="4"/>
  <c r="A46" i="4"/>
  <c r="A53" i="4"/>
  <c r="A62" i="4"/>
  <c r="A69" i="4"/>
  <c r="A78" i="4"/>
  <c r="A85" i="4"/>
  <c r="A94" i="4"/>
  <c r="A101" i="4"/>
  <c r="A110" i="4"/>
  <c r="A117" i="4"/>
  <c r="A126" i="4"/>
  <c r="A133" i="4"/>
  <c r="A139" i="4"/>
  <c r="A25" i="5"/>
  <c r="A33" i="5"/>
  <c r="A43" i="5"/>
  <c r="A92" i="4"/>
  <c r="A13" i="5"/>
  <c r="A35" i="4"/>
  <c r="A54" i="4"/>
  <c r="A118" i="4"/>
  <c r="A20" i="4"/>
  <c r="A55" i="4"/>
  <c r="A71" i="4"/>
  <c r="A112" i="4"/>
  <c r="A47" i="5"/>
  <c r="A21" i="4"/>
  <c r="A28" i="4"/>
  <c r="A37" i="4"/>
  <c r="A47" i="4"/>
  <c r="A56" i="4"/>
  <c r="A63" i="4"/>
  <c r="A72" i="4"/>
  <c r="A79" i="4"/>
  <c r="A88" i="4"/>
  <c r="A95" i="4"/>
  <c r="A104" i="4"/>
  <c r="A111" i="4"/>
  <c r="A120" i="4"/>
  <c r="A127" i="4"/>
  <c r="A140" i="4"/>
  <c r="A19" i="5"/>
  <c r="A26" i="5"/>
  <c r="A51" i="5"/>
  <c r="A75" i="5"/>
  <c r="A83" i="5"/>
  <c r="A107" i="5"/>
  <c r="A115" i="5"/>
  <c r="A139" i="5"/>
  <c r="A76" i="4"/>
  <c r="A115" i="4"/>
  <c r="A131" i="4"/>
  <c r="A26" i="4"/>
  <c r="A86" i="4"/>
  <c r="A102" i="4"/>
  <c r="A135" i="4"/>
  <c r="A36" i="5"/>
  <c r="A29" i="4"/>
  <c r="A64" i="4"/>
  <c r="A96" i="4"/>
  <c r="A128" i="4"/>
  <c r="A30" i="5"/>
  <c r="A71" i="5"/>
  <c r="A127" i="5"/>
  <c r="A15" i="4"/>
  <c r="A22" i="4"/>
  <c r="A31" i="4"/>
  <c r="A41" i="4"/>
  <c r="A50" i="4"/>
  <c r="A57" i="4"/>
  <c r="A66" i="4"/>
  <c r="A73" i="4"/>
  <c r="A82" i="4"/>
  <c r="A89" i="4"/>
  <c r="A98" i="4"/>
  <c r="A105" i="4"/>
  <c r="A114" i="4"/>
  <c r="A121" i="4"/>
  <c r="A130" i="4"/>
  <c r="A134" i="4"/>
  <c r="A137" i="4"/>
  <c r="A34" i="5"/>
  <c r="A45" i="5"/>
  <c r="A52" i="5"/>
  <c r="A60" i="5"/>
  <c r="A84" i="5"/>
  <c r="A92" i="5"/>
  <c r="A116" i="5"/>
  <c r="A124" i="5"/>
  <c r="A27" i="5"/>
  <c r="A32" i="5"/>
  <c r="A53" i="5"/>
  <c r="A62" i="5"/>
  <c r="A67" i="5"/>
  <c r="A85" i="5"/>
  <c r="A94" i="5"/>
  <c r="A99" i="5"/>
  <c r="A108" i="5"/>
  <c r="A117" i="5"/>
  <c r="A126" i="5"/>
  <c r="A131" i="5"/>
  <c r="A140" i="5"/>
  <c r="E16" i="10"/>
  <c r="E16" i="9"/>
  <c r="E16" i="8"/>
  <c r="A21" i="7"/>
  <c r="A30" i="7"/>
  <c r="A35" i="7"/>
  <c r="A47" i="7"/>
  <c r="A52" i="7"/>
  <c r="A59" i="7"/>
  <c r="A73" i="7"/>
  <c r="A86" i="7"/>
  <c r="A93" i="7"/>
  <c r="A106" i="7"/>
  <c r="A120" i="7"/>
  <c r="E37" i="8"/>
  <c r="E18" i="13"/>
  <c r="E18" i="15"/>
  <c r="E18" i="12"/>
  <c r="A18" i="11"/>
  <c r="E18" i="14"/>
  <c r="E26" i="13"/>
  <c r="E26" i="14"/>
  <c r="E26" i="12"/>
  <c r="A26" i="11"/>
  <c r="E34" i="13"/>
  <c r="A34" i="11"/>
  <c r="E34" i="12"/>
  <c r="E42" i="13"/>
  <c r="A42" i="11"/>
  <c r="E42" i="12"/>
  <c r="E39" i="14"/>
  <c r="E55" i="12"/>
  <c r="E31" i="15"/>
  <c r="A53" i="11"/>
  <c r="E47" i="14"/>
  <c r="E63" i="12"/>
  <c r="A61" i="11"/>
  <c r="E71" i="12"/>
  <c r="A69" i="11"/>
  <c r="E79" i="12"/>
  <c r="A77" i="11"/>
  <c r="A85" i="11"/>
  <c r="A93" i="11"/>
  <c r="A101" i="11"/>
  <c r="A109" i="11"/>
  <c r="A117" i="11"/>
  <c r="A125" i="11"/>
  <c r="A133" i="11"/>
  <c r="A141" i="11"/>
  <c r="A136" i="4"/>
  <c r="A18" i="5"/>
  <c r="A44" i="5"/>
  <c r="A76" i="5"/>
  <c r="A23" i="5"/>
  <c r="A58" i="5"/>
  <c r="A90" i="5"/>
  <c r="A122" i="5"/>
  <c r="E26" i="8"/>
  <c r="E47" i="8"/>
  <c r="A26" i="7"/>
  <c r="A43" i="7"/>
  <c r="A53" i="7"/>
  <c r="A60" i="7"/>
  <c r="A94" i="7"/>
  <c r="A100" i="7"/>
  <c r="A114" i="7"/>
  <c r="E21" i="8"/>
  <c r="A86" i="5"/>
  <c r="E17" i="9"/>
  <c r="E38" i="8"/>
  <c r="E17" i="8"/>
  <c r="J21" i="8" s="1"/>
  <c r="E43" i="8"/>
  <c r="E22" i="8"/>
  <c r="J25" i="8" s="1"/>
  <c r="A22" i="7"/>
  <c r="A27" i="7"/>
  <c r="A36" i="7"/>
  <c r="A61" i="7"/>
  <c r="A74" i="7"/>
  <c r="A88" i="7"/>
  <c r="A101" i="7"/>
  <c r="A15" i="5"/>
  <c r="A20" i="5"/>
  <c r="A29" i="5"/>
  <c r="A41" i="5"/>
  <c r="A50" i="5"/>
  <c r="A55" i="5"/>
  <c r="A64" i="5"/>
  <c r="A82" i="5"/>
  <c r="A87" i="5"/>
  <c r="A96" i="5"/>
  <c r="A105" i="5"/>
  <c r="A114" i="5"/>
  <c r="A119" i="5"/>
  <c r="A128" i="5"/>
  <c r="E13" i="8"/>
  <c r="O15" i="8" s="1"/>
  <c r="E13" i="10"/>
  <c r="E34" i="8"/>
  <c r="J49" i="8" s="1"/>
  <c r="E18" i="8"/>
  <c r="E39" i="8"/>
  <c r="A18" i="7"/>
  <c r="A23" i="7"/>
  <c r="E48" i="8"/>
  <c r="E27" i="8"/>
  <c r="A32" i="7"/>
  <c r="A44" i="7"/>
  <c r="A62" i="7"/>
  <c r="A68" i="7"/>
  <c r="A82" i="7"/>
  <c r="A96" i="7"/>
  <c r="A102" i="7"/>
  <c r="A115" i="7"/>
  <c r="A122" i="7"/>
  <c r="A46" i="5"/>
  <c r="A78" i="5"/>
  <c r="A110" i="5"/>
  <c r="E14" i="9"/>
  <c r="E35" i="8"/>
  <c r="O40" i="8" s="1"/>
  <c r="A14" i="7"/>
  <c r="E14" i="10"/>
  <c r="E44" i="8"/>
  <c r="E23" i="8"/>
  <c r="J26" i="8" s="1"/>
  <c r="A37" i="7"/>
  <c r="A56" i="7"/>
  <c r="A69" i="7"/>
  <c r="A109" i="7"/>
  <c r="A130" i="7"/>
  <c r="J27" i="10"/>
  <c r="A42" i="5"/>
  <c r="A74" i="5"/>
  <c r="A106" i="5"/>
  <c r="A138" i="5"/>
  <c r="E19" i="9"/>
  <c r="E19" i="8"/>
  <c r="E40" i="8"/>
  <c r="E49" i="8"/>
  <c r="E28" i="8"/>
  <c r="A50" i="7"/>
  <c r="A64" i="7"/>
  <c r="A70" i="7"/>
  <c r="A76" i="7"/>
  <c r="A83" i="7"/>
  <c r="A97" i="7"/>
  <c r="A117" i="7"/>
  <c r="A124" i="7"/>
  <c r="E13" i="9"/>
  <c r="O16" i="9" s="1"/>
  <c r="A118" i="5"/>
  <c r="A35" i="5"/>
  <c r="A70" i="5"/>
  <c r="A102" i="5"/>
  <c r="A134" i="5"/>
  <c r="E36" i="8"/>
  <c r="J35" i="8" s="1"/>
  <c r="E15" i="8"/>
  <c r="E15" i="9"/>
  <c r="E15" i="10"/>
  <c r="E45" i="8"/>
  <c r="E24" i="8"/>
  <c r="A113" i="7"/>
  <c r="A46" i="7"/>
  <c r="A77" i="7"/>
  <c r="A84" i="7"/>
  <c r="A91" i="7"/>
  <c r="A132" i="7"/>
  <c r="A140" i="7"/>
  <c r="E46" i="8"/>
  <c r="A138" i="4"/>
  <c r="A31" i="5"/>
  <c r="A66" i="5"/>
  <c r="A98" i="5"/>
  <c r="A130" i="5"/>
  <c r="A16" i="7"/>
  <c r="E20" i="9"/>
  <c r="E20" i="8"/>
  <c r="E41" i="8"/>
  <c r="A25" i="7"/>
  <c r="A34" i="7"/>
  <c r="A42" i="7"/>
  <c r="A51" i="7"/>
  <c r="A57" i="7"/>
  <c r="A65" i="7"/>
  <c r="A78" i="7"/>
  <c r="A85" i="7"/>
  <c r="A92" i="7"/>
  <c r="A126" i="7"/>
  <c r="E18" i="9"/>
  <c r="A55" i="7"/>
  <c r="A87" i="7"/>
  <c r="A110" i="7"/>
  <c r="A131" i="7"/>
  <c r="A139" i="7"/>
  <c r="J44" i="8"/>
  <c r="J29" i="9"/>
  <c r="E26" i="10"/>
  <c r="O26" i="10" s="1"/>
  <c r="A79" i="7"/>
  <c r="A111" i="7"/>
  <c r="A116" i="7"/>
  <c r="E13" i="14"/>
  <c r="E13" i="13"/>
  <c r="J13" i="13" s="1"/>
  <c r="E13" i="15"/>
  <c r="E13" i="12"/>
  <c r="A13" i="11"/>
  <c r="E21" i="13"/>
  <c r="E21" i="14"/>
  <c r="E21" i="12"/>
  <c r="A21" i="11"/>
  <c r="E29" i="13"/>
  <c r="A29" i="11"/>
  <c r="E29" i="12"/>
  <c r="E37" i="13"/>
  <c r="E37" i="12"/>
  <c r="A37" i="11"/>
  <c r="E26" i="15"/>
  <c r="J33" i="15" s="1"/>
  <c r="E50" i="12"/>
  <c r="E34" i="14"/>
  <c r="J36" i="14" s="1"/>
  <c r="A144" i="11"/>
  <c r="A48" i="11"/>
  <c r="A145" i="11"/>
  <c r="A140" i="11"/>
  <c r="A129" i="11"/>
  <c r="A124" i="11"/>
  <c r="A113" i="11"/>
  <c r="A108" i="11"/>
  <c r="A97" i="11"/>
  <c r="A92" i="11"/>
  <c r="A81" i="11"/>
  <c r="A76" i="11"/>
  <c r="E58" i="12"/>
  <c r="E42" i="14"/>
  <c r="A56" i="11"/>
  <c r="E66" i="12"/>
  <c r="A64" i="11"/>
  <c r="E74" i="12"/>
  <c r="A72" i="11"/>
  <c r="A80" i="11"/>
  <c r="A88" i="11"/>
  <c r="A96" i="11"/>
  <c r="A104" i="11"/>
  <c r="A112" i="11"/>
  <c r="A120" i="11"/>
  <c r="A128" i="11"/>
  <c r="A136" i="11"/>
  <c r="A66" i="7"/>
  <c r="A75" i="7"/>
  <c r="A80" i="7"/>
  <c r="A89" i="7"/>
  <c r="A98" i="7"/>
  <c r="A107" i="7"/>
  <c r="A112" i="7"/>
  <c r="A121" i="7"/>
  <c r="A127" i="7"/>
  <c r="A134" i="7"/>
  <c r="E26" i="9"/>
  <c r="T27" i="9" s="1"/>
  <c r="E28" i="9"/>
  <c r="J15" i="10"/>
  <c r="A38" i="11"/>
  <c r="A49" i="11"/>
  <c r="A57" i="11"/>
  <c r="A89" i="11"/>
  <c r="A105" i="11"/>
  <c r="A121" i="11"/>
  <c r="A137" i="11"/>
  <c r="A71" i="7"/>
  <c r="A103" i="7"/>
  <c r="A108" i="7"/>
  <c r="A135" i="7"/>
  <c r="J27" i="9"/>
  <c r="A41" i="7"/>
  <c r="A45" i="7"/>
  <c r="A49" i="7"/>
  <c r="A58" i="7"/>
  <c r="A67" i="7"/>
  <c r="A72" i="7"/>
  <c r="A81" i="7"/>
  <c r="A90" i="7"/>
  <c r="A99" i="7"/>
  <c r="A104" i="7"/>
  <c r="A136" i="7"/>
  <c r="J45" i="8"/>
  <c r="J13" i="10"/>
  <c r="E16" i="14"/>
  <c r="E16" i="15"/>
  <c r="A16" i="11"/>
  <c r="E16" i="13"/>
  <c r="E16" i="12"/>
  <c r="J25" i="12" s="1"/>
  <c r="E24" i="14"/>
  <c r="E24" i="13"/>
  <c r="A24" i="11"/>
  <c r="E24" i="12"/>
  <c r="E32" i="13"/>
  <c r="A32" i="11"/>
  <c r="E32" i="12"/>
  <c r="E40" i="13"/>
  <c r="A40" i="11"/>
  <c r="E40" i="12"/>
  <c r="E53" i="12"/>
  <c r="J62" i="12" s="1"/>
  <c r="E37" i="14"/>
  <c r="J40" i="14" s="1"/>
  <c r="E29" i="15"/>
  <c r="A51" i="11"/>
  <c r="E61" i="12"/>
  <c r="E45" i="14"/>
  <c r="A59" i="11"/>
  <c r="E69" i="12"/>
  <c r="A67" i="11"/>
  <c r="E77" i="12"/>
  <c r="A75" i="11"/>
  <c r="A83" i="11"/>
  <c r="A91" i="11"/>
  <c r="A99" i="11"/>
  <c r="A107" i="11"/>
  <c r="A115" i="11"/>
  <c r="A123" i="11"/>
  <c r="A131" i="11"/>
  <c r="J40" i="13"/>
  <c r="A128" i="7"/>
  <c r="A119" i="7"/>
  <c r="E25" i="10"/>
  <c r="J28" i="10" s="1"/>
  <c r="A63" i="7"/>
  <c r="A95" i="7"/>
  <c r="A118" i="7"/>
  <c r="A123" i="7"/>
  <c r="A129" i="7"/>
  <c r="A17" i="11"/>
  <c r="A25" i="11"/>
  <c r="A41" i="11"/>
  <c r="A52" i="11"/>
  <c r="A84" i="11"/>
  <c r="A100" i="11"/>
  <c r="A116" i="11"/>
  <c r="A132" i="11"/>
  <c r="A137" i="7"/>
  <c r="T31" i="9"/>
  <c r="A14" i="11"/>
  <c r="E19" i="15"/>
  <c r="E19" i="14"/>
  <c r="E19" i="13"/>
  <c r="E19" i="12"/>
  <c r="A19" i="11"/>
  <c r="A30" i="11"/>
  <c r="E35" i="12"/>
  <c r="E35" i="13"/>
  <c r="A35" i="11"/>
  <c r="E32" i="15"/>
  <c r="A54" i="11"/>
  <c r="A60" i="11"/>
  <c r="A65" i="11"/>
  <c r="E72" i="12"/>
  <c r="A70" i="11"/>
  <c r="A86" i="11"/>
  <c r="A102" i="11"/>
  <c r="A118" i="11"/>
  <c r="A134" i="11"/>
  <c r="E30" i="12"/>
  <c r="I58" i="12"/>
  <c r="A138" i="7"/>
  <c r="O15" i="9"/>
  <c r="E20" i="14"/>
  <c r="E20" i="13"/>
  <c r="A20" i="11"/>
  <c r="E20" i="15"/>
  <c r="E25" i="13"/>
  <c r="E25" i="14"/>
  <c r="R14" i="14" s="1"/>
  <c r="E36" i="13"/>
  <c r="A36" i="11"/>
  <c r="E41" i="12"/>
  <c r="E41" i="13"/>
  <c r="E35" i="14"/>
  <c r="E51" i="12"/>
  <c r="N63" i="12" s="1"/>
  <c r="E27" i="15"/>
  <c r="E33" i="15"/>
  <c r="E57" i="12"/>
  <c r="A55" i="11"/>
  <c r="E73" i="12"/>
  <c r="A71" i="11"/>
  <c r="A87" i="11"/>
  <c r="A103" i="11"/>
  <c r="A119" i="11"/>
  <c r="A135" i="11"/>
  <c r="E20" i="12"/>
  <c r="E22" i="12"/>
  <c r="E56" i="12"/>
  <c r="N65" i="12"/>
  <c r="A133" i="7"/>
  <c r="I28" i="8"/>
  <c r="J40" i="8"/>
  <c r="E15" i="15"/>
  <c r="J17" i="15" s="1"/>
  <c r="E15" i="14"/>
  <c r="N17" i="14" s="1"/>
  <c r="E15" i="13"/>
  <c r="A15" i="11"/>
  <c r="E31" i="12"/>
  <c r="A31" i="11"/>
  <c r="E28" i="15"/>
  <c r="J30" i="15" s="1"/>
  <c r="E36" i="14"/>
  <c r="E52" i="12"/>
  <c r="V53" i="12" s="1"/>
  <c r="A50" i="11"/>
  <c r="A66" i="11"/>
  <c r="A82" i="11"/>
  <c r="A98" i="11"/>
  <c r="A114" i="11"/>
  <c r="A130" i="11"/>
  <c r="A146" i="11"/>
  <c r="E14" i="12"/>
  <c r="J18" i="12" s="1"/>
  <c r="J70" i="12"/>
  <c r="E46" i="14"/>
  <c r="A147" i="11"/>
  <c r="J60" i="12"/>
  <c r="N16" i="15"/>
  <c r="A125" i="7"/>
  <c r="I34" i="8"/>
  <c r="J34" i="8" s="1"/>
  <c r="A22" i="11"/>
  <c r="E27" i="14"/>
  <c r="E27" i="13"/>
  <c r="A27" i="11"/>
  <c r="A33" i="11"/>
  <c r="E43" i="12"/>
  <c r="E43" i="13"/>
  <c r="A43" i="11"/>
  <c r="E48" i="14"/>
  <c r="E64" i="12"/>
  <c r="A62" i="11"/>
  <c r="A68" i="11"/>
  <c r="A73" i="11"/>
  <c r="E80" i="12"/>
  <c r="A78" i="11"/>
  <c r="A94" i="11"/>
  <c r="A110" i="11"/>
  <c r="A126" i="11"/>
  <c r="A142" i="11"/>
  <c r="N23" i="12"/>
  <c r="N14" i="12"/>
  <c r="I13" i="12"/>
  <c r="E27" i="12"/>
  <c r="J65" i="12"/>
  <c r="E14" i="13"/>
  <c r="J41" i="13" s="1"/>
  <c r="J32" i="13"/>
  <c r="E14" i="14"/>
  <c r="O30" i="10"/>
  <c r="I25" i="10"/>
  <c r="J25" i="10" s="1"/>
  <c r="O31" i="10"/>
  <c r="E17" i="15"/>
  <c r="E17" i="13"/>
  <c r="J17" i="13" s="1"/>
  <c r="E17" i="14"/>
  <c r="E28" i="14"/>
  <c r="J23" i="14" s="1"/>
  <c r="E28" i="13"/>
  <c r="A28" i="11"/>
  <c r="E38" i="13"/>
  <c r="E38" i="12"/>
  <c r="E44" i="13"/>
  <c r="A44" i="11"/>
  <c r="E38" i="14"/>
  <c r="R34" i="14" s="1"/>
  <c r="E30" i="15"/>
  <c r="R31" i="15" s="1"/>
  <c r="E54" i="12"/>
  <c r="J73" i="12" s="1"/>
  <c r="E43" i="14"/>
  <c r="E59" i="12"/>
  <c r="E65" i="12"/>
  <c r="E49" i="14"/>
  <c r="A63" i="11"/>
  <c r="E81" i="12"/>
  <c r="A79" i="11"/>
  <c r="A95" i="11"/>
  <c r="A111" i="11"/>
  <c r="A127" i="11"/>
  <c r="A143" i="11"/>
  <c r="E17" i="12"/>
  <c r="J14" i="12" s="1"/>
  <c r="J36" i="12"/>
  <c r="E68" i="12"/>
  <c r="J33" i="13"/>
  <c r="E41" i="14"/>
  <c r="O35" i="8"/>
  <c r="E23" i="14"/>
  <c r="J28" i="14" s="1"/>
  <c r="E23" i="13"/>
  <c r="A23" i="11"/>
  <c r="E39" i="12"/>
  <c r="E39" i="13"/>
  <c r="A39" i="11"/>
  <c r="E44" i="14"/>
  <c r="J39" i="14" s="1"/>
  <c r="E60" i="12"/>
  <c r="A58" i="11"/>
  <c r="E76" i="12"/>
  <c r="A74" i="11"/>
  <c r="A90" i="11"/>
  <c r="A106" i="11"/>
  <c r="A122" i="11"/>
  <c r="A138" i="11"/>
  <c r="E25" i="12"/>
  <c r="E33" i="12"/>
  <c r="E36" i="12"/>
  <c r="J53" i="12"/>
  <c r="R15" i="14"/>
  <c r="A139" i="11"/>
  <c r="J44" i="12"/>
  <c r="E15" i="12"/>
  <c r="J22" i="13"/>
  <c r="E22" i="14"/>
  <c r="J22" i="14" s="1"/>
  <c r="E40" i="14"/>
  <c r="N14" i="15"/>
  <c r="N34" i="14"/>
  <c r="N54" i="12"/>
  <c r="V40" i="14"/>
  <c r="R55" i="12"/>
  <c r="J24" i="13"/>
  <c r="R18" i="15"/>
  <c r="I13" i="15"/>
  <c r="J26" i="14"/>
  <c r="R27" i="15"/>
  <c r="A75" i="2" l="1"/>
  <c r="A122" i="2"/>
  <c r="A87" i="2"/>
  <c r="A100" i="2"/>
  <c r="A17" i="2"/>
  <c r="A92" i="2"/>
  <c r="A71" i="2"/>
  <c r="A24" i="2"/>
  <c r="A70" i="2"/>
  <c r="A37" i="2"/>
  <c r="A30" i="2"/>
  <c r="A90" i="2"/>
  <c r="A33" i="2"/>
  <c r="A41" i="2"/>
  <c r="A68" i="2"/>
  <c r="A52" i="2"/>
  <c r="A136" i="2"/>
  <c r="A89" i="2"/>
  <c r="A120" i="2"/>
  <c r="A21" i="2"/>
  <c r="A134" i="2"/>
  <c r="A22" i="2"/>
  <c r="A104" i="2"/>
  <c r="A13" i="2"/>
  <c r="A34" i="2"/>
  <c r="A32" i="2"/>
  <c r="A55" i="2"/>
  <c r="A59" i="2"/>
  <c r="A115" i="2"/>
  <c r="A107" i="2"/>
  <c r="A63" i="2"/>
  <c r="A106" i="2"/>
  <c r="A78" i="2"/>
  <c r="A49" i="2"/>
  <c r="A54" i="2"/>
  <c r="A74" i="2"/>
  <c r="A76" i="2"/>
  <c r="A135" i="2"/>
  <c r="A47" i="2"/>
  <c r="A42" i="2"/>
  <c r="A125" i="2"/>
  <c r="A126" i="2"/>
  <c r="A83" i="2"/>
  <c r="A102" i="2"/>
  <c r="A35" i="2"/>
  <c r="A124" i="2"/>
  <c r="A44" i="2"/>
  <c r="A84" i="2"/>
  <c r="A139" i="2"/>
  <c r="A66" i="2"/>
  <c r="A129" i="2"/>
  <c r="A119" i="2"/>
  <c r="A27" i="2"/>
  <c r="A51" i="2"/>
  <c r="A20" i="2"/>
  <c r="A65" i="2"/>
  <c r="A18" i="2"/>
  <c r="A77" i="2"/>
  <c r="A58" i="2"/>
  <c r="A121" i="2"/>
  <c r="A140" i="2"/>
  <c r="A91" i="2"/>
  <c r="A138" i="2"/>
  <c r="A64" i="2"/>
  <c r="A133" i="2"/>
  <c r="A82" i="2"/>
  <c r="A48" i="2"/>
  <c r="A46" i="2"/>
  <c r="A45" i="2"/>
  <c r="A95" i="2"/>
  <c r="A28" i="2"/>
  <c r="A117" i="2"/>
  <c r="A25" i="2"/>
  <c r="A137" i="2"/>
  <c r="A130" i="2"/>
  <c r="A50" i="2"/>
  <c r="A88" i="2"/>
  <c r="A16" i="2"/>
  <c r="A113" i="2"/>
  <c r="A131" i="2"/>
  <c r="A110" i="2"/>
  <c r="A23" i="2"/>
  <c r="A105" i="2"/>
  <c r="A61" i="2"/>
  <c r="A85" i="2"/>
  <c r="A43" i="2"/>
  <c r="A96" i="2"/>
  <c r="A69" i="2"/>
  <c r="A60" i="2"/>
  <c r="A26" i="2"/>
  <c r="A86" i="2"/>
  <c r="A19" i="2"/>
  <c r="A108" i="2"/>
  <c r="A112" i="2"/>
  <c r="A123" i="2"/>
  <c r="A31" i="2"/>
  <c r="A72" i="2"/>
  <c r="A97" i="2"/>
  <c r="A99" i="2"/>
  <c r="A103" i="2"/>
  <c r="A116" i="2"/>
  <c r="A80" i="2"/>
  <c r="A36" i="2"/>
  <c r="A127" i="2"/>
  <c r="A57" i="2"/>
  <c r="A98" i="2"/>
  <c r="A118" i="2"/>
  <c r="A62" i="2"/>
  <c r="A111" i="2"/>
  <c r="A109" i="2"/>
  <c r="A79" i="2"/>
  <c r="A132" i="2"/>
  <c r="A128" i="2"/>
  <c r="A101" i="2"/>
  <c r="A73" i="2"/>
  <c r="A114" i="2"/>
  <c r="A15" i="2"/>
  <c r="A56" i="2"/>
  <c r="A81" i="2"/>
  <c r="A67" i="2"/>
  <c r="A94" i="2"/>
  <c r="A93" i="2"/>
  <c r="A29" i="2"/>
  <c r="A14" i="2"/>
  <c r="A53" i="2"/>
  <c r="V13" i="14"/>
  <c r="J37" i="12"/>
  <c r="J23" i="8"/>
  <c r="J20" i="8"/>
  <c r="Y13" i="8"/>
  <c r="N28" i="15"/>
  <c r="N56" i="12"/>
  <c r="N40" i="14"/>
  <c r="N20" i="13"/>
  <c r="N53" i="12"/>
  <c r="N19" i="14"/>
  <c r="N52" i="12"/>
  <c r="J14" i="14"/>
  <c r="R15" i="13"/>
  <c r="N14" i="14"/>
  <c r="J43" i="12"/>
  <c r="Y34" i="8"/>
  <c r="R16" i="13"/>
  <c r="Z19" i="12"/>
  <c r="N13" i="14"/>
  <c r="J27" i="14"/>
  <c r="J46" i="14"/>
  <c r="J30" i="13"/>
  <c r="R57" i="12"/>
  <c r="R15" i="12"/>
  <c r="N24" i="12"/>
  <c r="Y40" i="8"/>
  <c r="J38" i="14"/>
  <c r="J55" i="12"/>
  <c r="R37" i="14"/>
  <c r="J76" i="12"/>
  <c r="T19" i="9"/>
  <c r="V18" i="14"/>
  <c r="T14" i="9"/>
  <c r="J42" i="13"/>
  <c r="N51" i="12"/>
  <c r="J28" i="12"/>
  <c r="N22" i="13"/>
  <c r="J28" i="9"/>
  <c r="N15" i="14"/>
  <c r="J26" i="9"/>
  <c r="J81" i="12"/>
  <c r="J31" i="12"/>
  <c r="J30" i="9"/>
  <c r="T26" i="9"/>
  <c r="J47" i="14"/>
  <c r="J31" i="9"/>
  <c r="O19" i="8"/>
  <c r="T14" i="8"/>
  <c r="O14" i="8"/>
  <c r="J58" i="12"/>
  <c r="N29" i="15"/>
  <c r="R51" i="12"/>
  <c r="J34" i="13"/>
  <c r="J26" i="13"/>
  <c r="Z51" i="12"/>
  <c r="N20" i="12"/>
  <c r="J39" i="8"/>
  <c r="J72" i="12"/>
  <c r="V19" i="14"/>
  <c r="J20" i="14"/>
  <c r="J43" i="14"/>
  <c r="N19" i="13"/>
  <c r="J34" i="12"/>
  <c r="N27" i="15"/>
  <c r="J66" i="12"/>
  <c r="N16" i="12"/>
  <c r="N15" i="15"/>
  <c r="J19" i="15"/>
  <c r="R14" i="15"/>
  <c r="R16" i="14"/>
  <c r="R17" i="13"/>
  <c r="J39" i="12"/>
  <c r="R17" i="12"/>
  <c r="N26" i="12"/>
  <c r="Y39" i="8"/>
  <c r="Z50" i="12"/>
  <c r="J34" i="14"/>
  <c r="J64" i="12"/>
  <c r="J28" i="8"/>
  <c r="J25" i="13"/>
  <c r="R52" i="12"/>
  <c r="J18" i="15"/>
  <c r="J38" i="12"/>
  <c r="Y19" i="8"/>
  <c r="O26" i="9"/>
  <c r="J71" i="12"/>
  <c r="O34" i="8"/>
  <c r="J24" i="12"/>
  <c r="J13" i="9"/>
  <c r="J26" i="12"/>
  <c r="J47" i="8"/>
  <c r="V16" i="12"/>
  <c r="J15" i="12"/>
  <c r="J37" i="8"/>
  <c r="O29" i="9"/>
  <c r="J33" i="9"/>
  <c r="T35" i="8"/>
  <c r="N59" i="12"/>
  <c r="T15" i="8"/>
  <c r="J27" i="8"/>
  <c r="Y18" i="8"/>
  <c r="J27" i="15"/>
  <c r="V13" i="12"/>
  <c r="J74" i="12"/>
  <c r="R14" i="13"/>
  <c r="N23" i="13"/>
  <c r="N27" i="13"/>
  <c r="R20" i="13"/>
  <c r="N15" i="13"/>
  <c r="N13" i="13"/>
  <c r="N24" i="13"/>
  <c r="N28" i="13"/>
  <c r="J36" i="13"/>
  <c r="N26" i="13"/>
  <c r="J16" i="12"/>
  <c r="J26" i="15"/>
  <c r="O27" i="9"/>
  <c r="J14" i="8"/>
  <c r="T16" i="8"/>
  <c r="R53" i="12"/>
  <c r="J21" i="14"/>
  <c r="Z56" i="12"/>
  <c r="N26" i="15"/>
  <c r="J31" i="13"/>
  <c r="R13" i="13"/>
  <c r="J14" i="15"/>
  <c r="V51" i="12"/>
  <c r="N18" i="14"/>
  <c r="N62" i="12"/>
  <c r="J29" i="15"/>
  <c r="J43" i="13"/>
  <c r="J16" i="15"/>
  <c r="R19" i="13"/>
  <c r="R54" i="12"/>
  <c r="N41" i="14"/>
  <c r="V16" i="13"/>
  <c r="J59" i="12"/>
  <c r="N16" i="13"/>
  <c r="N18" i="12"/>
  <c r="N27" i="12"/>
  <c r="N16" i="14"/>
  <c r="J16" i="14"/>
  <c r="J56" i="12"/>
  <c r="N18" i="13"/>
  <c r="R50" i="12"/>
  <c r="J18" i="13"/>
  <c r="O18" i="8"/>
  <c r="Y35" i="8"/>
  <c r="J50" i="12"/>
  <c r="J19" i="8"/>
  <c r="J43" i="8"/>
  <c r="J33" i="12"/>
  <c r="J46" i="8"/>
  <c r="R13" i="12"/>
  <c r="T32" i="9"/>
  <c r="J48" i="8"/>
  <c r="J41" i="8"/>
  <c r="O36" i="8"/>
  <c r="T37" i="8"/>
  <c r="T36" i="8"/>
  <c r="O41" i="8"/>
  <c r="O38" i="8"/>
  <c r="O37" i="8"/>
  <c r="O39" i="8"/>
  <c r="J38" i="8"/>
  <c r="J36" i="8"/>
  <c r="N17" i="13"/>
  <c r="J69" i="12"/>
  <c r="J24" i="8"/>
  <c r="J24" i="14"/>
  <c r="J18" i="14"/>
  <c r="R18" i="12"/>
  <c r="J35" i="12"/>
  <c r="J23" i="12"/>
  <c r="N19" i="12"/>
  <c r="N13" i="12"/>
  <c r="J35" i="14"/>
  <c r="J18" i="9"/>
  <c r="J32" i="9"/>
  <c r="N64" i="12"/>
  <c r="J16" i="8"/>
  <c r="J31" i="15"/>
  <c r="V39" i="14"/>
  <c r="J15" i="15"/>
  <c r="J19" i="13"/>
  <c r="J61" i="12"/>
  <c r="R26" i="15"/>
  <c r="J20" i="13"/>
  <c r="J20" i="15"/>
  <c r="J15" i="13"/>
  <c r="N20" i="14"/>
  <c r="J52" i="12"/>
  <c r="N38" i="14"/>
  <c r="N14" i="13"/>
  <c r="J27" i="12"/>
  <c r="V35" i="14"/>
  <c r="R56" i="12"/>
  <c r="J13" i="14"/>
  <c r="Z18" i="12"/>
  <c r="R20" i="12"/>
  <c r="N28" i="12"/>
  <c r="J32" i="15"/>
  <c r="N21" i="13"/>
  <c r="R13" i="15"/>
  <c r="N25" i="13"/>
  <c r="V52" i="12"/>
  <c r="N13" i="15"/>
  <c r="J40" i="12"/>
  <c r="J15" i="14"/>
  <c r="V14" i="13"/>
  <c r="J19" i="12"/>
  <c r="O17" i="8"/>
  <c r="T34" i="8"/>
  <c r="J21" i="12"/>
  <c r="Z14" i="12"/>
  <c r="J18" i="8"/>
  <c r="J29" i="12"/>
  <c r="O25" i="10"/>
  <c r="J15" i="9"/>
  <c r="J16" i="9"/>
  <c r="J14" i="9"/>
  <c r="J17" i="9"/>
  <c r="J20" i="9"/>
  <c r="O14" i="9"/>
  <c r="J13" i="8"/>
  <c r="J67" i="12"/>
  <c r="J20" i="12"/>
  <c r="J42" i="8"/>
  <c r="O13" i="8"/>
  <c r="O20" i="8"/>
  <c r="Z55" i="12"/>
  <c r="V50" i="12"/>
  <c r="J45" i="14"/>
  <c r="J27" i="13"/>
  <c r="N55" i="12"/>
  <c r="N35" i="14"/>
  <c r="J68" i="12"/>
  <c r="J38" i="13"/>
  <c r="J29" i="13"/>
  <c r="J17" i="12"/>
  <c r="O19" i="10"/>
  <c r="O14" i="10"/>
  <c r="O13" i="10"/>
  <c r="O18" i="10"/>
  <c r="R32" i="15"/>
  <c r="J37" i="14"/>
  <c r="J35" i="13"/>
  <c r="J41" i="14"/>
  <c r="J48" i="14"/>
  <c r="V34" i="14"/>
  <c r="J17" i="14"/>
  <c r="J54" i="12"/>
  <c r="J16" i="13"/>
  <c r="J13" i="12"/>
  <c r="N21" i="12"/>
  <c r="J37" i="13"/>
  <c r="J21" i="13"/>
  <c r="J42" i="12"/>
  <c r="N37" i="14"/>
  <c r="J80" i="12"/>
  <c r="J19" i="9"/>
  <c r="V13" i="13"/>
  <c r="J19" i="14"/>
  <c r="J14" i="10"/>
  <c r="R19" i="12"/>
  <c r="J22" i="8"/>
  <c r="J51" i="12"/>
  <c r="J26" i="10"/>
  <c r="T13" i="9"/>
  <c r="R16" i="12"/>
  <c r="N17" i="12"/>
  <c r="T13" i="8"/>
  <c r="Y14" i="8"/>
  <c r="N39" i="14"/>
  <c r="J49" i="14"/>
  <c r="J17" i="8"/>
  <c r="R35" i="14"/>
  <c r="N25" i="12"/>
  <c r="N50" i="12"/>
  <c r="J77" i="12"/>
  <c r="N60" i="12"/>
  <c r="R36" i="14"/>
  <c r="J22" i="12"/>
  <c r="J13" i="15"/>
  <c r="N58" i="12"/>
  <c r="V15" i="13"/>
  <c r="J14" i="13"/>
  <c r="J30" i="12"/>
  <c r="J78" i="12"/>
  <c r="J25" i="14"/>
  <c r="R19" i="15"/>
  <c r="J28" i="13"/>
  <c r="N57" i="12"/>
  <c r="J42" i="14"/>
  <c r="J57" i="12"/>
  <c r="N36" i="14"/>
  <c r="R13" i="14"/>
  <c r="R14" i="12"/>
  <c r="V15" i="12"/>
  <c r="O13" i="9"/>
  <c r="J23" i="13"/>
  <c r="J41" i="12"/>
  <c r="T18" i="9"/>
  <c r="J39" i="13"/>
  <c r="J63" i="12"/>
  <c r="Z13" i="12"/>
  <c r="N22" i="12"/>
  <c r="J28" i="15"/>
  <c r="N61" i="12"/>
  <c r="J44" i="14"/>
  <c r="R18" i="13"/>
  <c r="J32" i="12"/>
  <c r="J75" i="12"/>
  <c r="V14" i="14"/>
  <c r="J79" i="12"/>
  <c r="J44" i="13"/>
  <c r="O28" i="9"/>
  <c r="V14" i="12"/>
  <c r="J16" i="10"/>
  <c r="N15" i="12"/>
  <c r="J15" i="8"/>
  <c r="O16" i="8"/>
</calcChain>
</file>

<file path=xl/sharedStrings.xml><?xml version="1.0" encoding="utf-8"?>
<sst xmlns="http://schemas.openxmlformats.org/spreadsheetml/2006/main" count="1544" uniqueCount="313">
  <si>
    <t>British Snow Tour</t>
  </si>
  <si>
    <t xml:space="preserve">The British Freestyle Ranking System is managed by Snowsport Scotland on behalf of the British Freestyle community </t>
  </si>
  <si>
    <t>Vision:</t>
  </si>
  <si>
    <t xml:space="preserve">· To increase the number and quality of British snowsports athletes by increasing the number and quality of British snowsports events. </t>
  </si>
  <si>
    <t>Core Values:</t>
  </si>
  <si>
    <t xml:space="preserve">· Fun </t>
  </si>
  <si>
    <t>· Creativity</t>
  </si>
  <si>
    <t>· Progression</t>
  </si>
  <si>
    <t>· Innovation</t>
  </si>
  <si>
    <t>· Camaraderie</t>
  </si>
  <si>
    <t>Mission:</t>
  </si>
  <si>
    <t>· To deliver an athlete centric ranking systems that will benchmark individual athlete’s and create a clear and efficient pathway for competitive development.</t>
  </si>
  <si>
    <t xml:space="preserve">· To deliver a clear and transparent event criteria that adds value too and supports each individual event in its own right. </t>
  </si>
  <si>
    <t>· To uphold an inclusive approach so all athletes in all disciplines at all judged events feel welcomed into the systems structure and family.</t>
  </si>
  <si>
    <t>· To minimise the costs to athletes and make it as easy as possible to get started in competition, while at the same time keep athletes interested and enthusiastic about competition.</t>
  </si>
  <si>
    <r>
      <rPr>
        <b/>
        <sz val="11"/>
        <color theme="1"/>
        <rFont val="Calibri"/>
      </rPr>
      <t xml:space="preserve">How it works: </t>
    </r>
    <r>
      <rPr>
        <sz val="11"/>
        <color theme="1"/>
        <rFont val="Calibri"/>
      </rPr>
      <t xml:space="preserve">To join the system an </t>
    </r>
    <r>
      <rPr>
        <b/>
        <sz val="11"/>
        <color theme="1"/>
        <rFont val="Calibri"/>
      </rPr>
      <t>event</t>
    </r>
    <r>
      <rPr>
        <sz val="11"/>
        <color theme="1"/>
        <rFont val="Calibri"/>
      </rPr>
      <t xml:space="preserve"> will apply for a star level based on the criteria below:</t>
    </r>
  </si>
  <si>
    <t>6 STAR</t>
  </si>
  <si>
    <t>5 STAR</t>
  </si>
  <si>
    <t>4 STAR</t>
  </si>
  <si>
    <t>3 STAR</t>
  </si>
  <si>
    <t>2 STAR</t>
  </si>
  <si>
    <t>1 STAR</t>
  </si>
  <si>
    <r>
      <rPr>
        <sz val="8"/>
        <color theme="1"/>
        <rFont val="Calibri"/>
      </rPr>
      <t xml:space="preserve">International World Snowboard Tour Star Rating </t>
    </r>
    <r>
      <rPr>
        <b/>
        <sz val="8"/>
        <color theme="1"/>
        <rFont val="Calibri"/>
      </rPr>
      <t>(optional)</t>
    </r>
  </si>
  <si>
    <t>3*</t>
  </si>
  <si>
    <t>2*</t>
  </si>
  <si>
    <t>1*</t>
  </si>
  <si>
    <t xml:space="preserve">International TTR Ranking Fee £ / event </t>
  </si>
  <si>
    <t>British Ranking Fee £ / results list</t>
  </si>
  <si>
    <t>No Fee</t>
  </si>
  <si>
    <t>Min # of Ranked Male Athletes within Results**</t>
  </si>
  <si>
    <t>ALL</t>
  </si>
  <si>
    <t>Top 10</t>
  </si>
  <si>
    <t xml:space="preserve">Top 6 </t>
  </si>
  <si>
    <t>Top 3</t>
  </si>
  <si>
    <t>Min Combined Prize Fund £ (can be in kind)</t>
  </si>
  <si>
    <t>Min # of Judges</t>
  </si>
  <si>
    <t>Min # Male Competitors (No Female Min)**</t>
  </si>
  <si>
    <t>Results Deadline (post comp)</t>
  </si>
  <si>
    <t>24hrs</t>
  </si>
  <si>
    <t>72hrs</t>
  </si>
  <si>
    <t>1 week</t>
  </si>
  <si>
    <t>1week</t>
  </si>
  <si>
    <t>Event Website</t>
  </si>
  <si>
    <t>X</t>
  </si>
  <si>
    <t>Facebook Event</t>
  </si>
  <si>
    <t>Pre Competition Online Entry</t>
  </si>
  <si>
    <t>Named Competition Director</t>
  </si>
  <si>
    <t>Mountain (Snow)</t>
  </si>
  <si>
    <t>Indoor (Snow)</t>
  </si>
  <si>
    <t>Artificial (Snowflex)</t>
  </si>
  <si>
    <t>Artificial (Dendix)</t>
  </si>
  <si>
    <t xml:space="preserve">** Per sport – Ski or Snowboard </t>
  </si>
  <si>
    <t>If the criteria is met by the event, the athletes competing will be awarded the appropriate points based on their place, relative to the star rating awarded to the event, see example table below;</t>
  </si>
  <si>
    <t>Result - Competition Place</t>
  </si>
  <si>
    <t>1st</t>
  </si>
  <si>
    <t>2nd</t>
  </si>
  <si>
    <t>3rd</t>
  </si>
  <si>
    <t>4th</t>
  </si>
  <si>
    <t>5th</t>
  </si>
  <si>
    <t>6 Star Event</t>
  </si>
  <si>
    <t>5 Star Event</t>
  </si>
  <si>
    <t>4 Star Event</t>
  </si>
  <si>
    <t>3 Star Event</t>
  </si>
  <si>
    <t>2 Star Event</t>
  </si>
  <si>
    <t>1 Star Event</t>
  </si>
  <si>
    <t xml:space="preserve">The results will need to be submitted within the specified time frame and format, which is also included in this event organisers pack.  </t>
  </si>
  <si>
    <t>A Ranking list will be produced and updated quarterly for Ski Male - Ski Female – Snowboard Male – Snowboard Female. The system will take each individual athlete best four results from the last four quarters to calculating the overall British Ranking.</t>
  </si>
  <si>
    <t xml:space="preserve">As there are many age categories used by different events, then the overall ranking system will not be restricted to specific age groups. Within the rankings the BST will recognise the following age categories for it's own recognition of athletes: </t>
  </si>
  <si>
    <t>Category</t>
  </si>
  <si>
    <t>Year of Birth</t>
  </si>
  <si>
    <t xml:space="preserve">U12 </t>
  </si>
  <si>
    <t>2001 and later</t>
  </si>
  <si>
    <t>U14</t>
  </si>
  <si>
    <t>1999 / 2000</t>
  </si>
  <si>
    <t>U16</t>
  </si>
  <si>
    <t>1997 / 1998</t>
  </si>
  <si>
    <t>U18</t>
  </si>
  <si>
    <t>1995 / 1996</t>
  </si>
  <si>
    <t>OPEN</t>
  </si>
  <si>
    <t>1994 and earlier</t>
  </si>
  <si>
    <t>BRITISH SNOW TOUR 2012/13</t>
  </si>
  <si>
    <t>JUDGING TEMPLATE</t>
  </si>
  <si>
    <t>Event Name</t>
  </si>
  <si>
    <t>Format</t>
  </si>
  <si>
    <t>Resort</t>
  </si>
  <si>
    <t>Country</t>
  </si>
  <si>
    <t>Date</t>
  </si>
  <si>
    <t>WOMEN</t>
  </si>
  <si>
    <t>QUAL 1</t>
  </si>
  <si>
    <t>QUAL 2</t>
  </si>
  <si>
    <t>Rank</t>
  </si>
  <si>
    <t>Bib</t>
  </si>
  <si>
    <t>G/R</t>
  </si>
  <si>
    <t>Last Name</t>
  </si>
  <si>
    <t>First Name</t>
  </si>
  <si>
    <t xml:space="preserve">Reg No. </t>
  </si>
  <si>
    <t>Nationality</t>
  </si>
  <si>
    <t>Birthdate</t>
  </si>
  <si>
    <t>Judge 1</t>
  </si>
  <si>
    <t>Judge 2</t>
  </si>
  <si>
    <t>Judge 3</t>
  </si>
  <si>
    <t>Judge 4</t>
  </si>
  <si>
    <t>Total</t>
  </si>
  <si>
    <t>Best Run</t>
  </si>
  <si>
    <t>MEN</t>
  </si>
  <si>
    <t>FINAL 1</t>
  </si>
  <si>
    <t>FINAL 2</t>
  </si>
  <si>
    <t>FINAL</t>
  </si>
  <si>
    <t>Sponsor</t>
  </si>
  <si>
    <t>Men</t>
  </si>
  <si>
    <t>Women</t>
  </si>
  <si>
    <t>Pace Time</t>
  </si>
  <si>
    <t>Judge 4 #1</t>
  </si>
  <si>
    <t>Judge 4 #2</t>
  </si>
  <si>
    <t>Judge 5 #1</t>
  </si>
  <si>
    <t>Judge 5 #2</t>
  </si>
  <si>
    <t>Jump 1</t>
  </si>
  <si>
    <t>Jump 2</t>
  </si>
  <si>
    <t>Time</t>
  </si>
  <si>
    <t xml:space="preserve">Smith </t>
  </si>
  <si>
    <t>Lucy</t>
  </si>
  <si>
    <t>bL</t>
  </si>
  <si>
    <t>7oA</t>
  </si>
  <si>
    <t>#0</t>
  </si>
  <si>
    <t>Jump Category</t>
  </si>
  <si>
    <t>Jump Description</t>
  </si>
  <si>
    <t>Multiply Factor Men</t>
  </si>
  <si>
    <t>Multiply Factor Women</t>
  </si>
  <si>
    <t>No Jump</t>
  </si>
  <si>
    <t>#1</t>
  </si>
  <si>
    <t>#3</t>
  </si>
  <si>
    <t>3g</t>
  </si>
  <si>
    <t>360 small grab</t>
  </si>
  <si>
    <t>3G</t>
  </si>
  <si>
    <t>360 big grab</t>
  </si>
  <si>
    <t>3p</t>
  </si>
  <si>
    <t>360 Pos</t>
  </si>
  <si>
    <t>3pg</t>
  </si>
  <si>
    <t>360 Pos grab</t>
  </si>
  <si>
    <t>3p G</t>
  </si>
  <si>
    <t>360 Pos Grab</t>
  </si>
  <si>
    <t>#7</t>
  </si>
  <si>
    <t>720</t>
  </si>
  <si>
    <t>7o</t>
  </si>
  <si>
    <t>720 off axis</t>
  </si>
  <si>
    <t>off D-Spin/Cork</t>
  </si>
  <si>
    <t>7oB</t>
  </si>
  <si>
    <t>off Rodeo</t>
  </si>
  <si>
    <t>B</t>
  </si>
  <si>
    <t>Back flip</t>
  </si>
  <si>
    <t>bF</t>
  </si>
  <si>
    <t>Back Full</t>
  </si>
  <si>
    <t>bFp</t>
  </si>
  <si>
    <t>Back Full Pos</t>
  </si>
  <si>
    <t>Back Lay</t>
  </si>
  <si>
    <t>bLp</t>
  </si>
  <si>
    <t>Back Lay Pos</t>
  </si>
  <si>
    <t>bP</t>
  </si>
  <si>
    <t>Back Puck</t>
  </si>
  <si>
    <t>bPp</t>
  </si>
  <si>
    <t>Back Puck Pos</t>
  </si>
  <si>
    <t>fT</t>
  </si>
  <si>
    <t>Front Tuck</t>
  </si>
  <si>
    <t>L</t>
  </si>
  <si>
    <t>Loop</t>
  </si>
  <si>
    <t>Lp</t>
  </si>
  <si>
    <t>Loop pos</t>
  </si>
  <si>
    <t>Lg</t>
  </si>
  <si>
    <t>Loop small grab</t>
  </si>
  <si>
    <t>LG</t>
  </si>
  <si>
    <t>Loop big grab</t>
  </si>
  <si>
    <t>St</t>
  </si>
  <si>
    <t>Straight jump not FIS</t>
  </si>
  <si>
    <t>M</t>
  </si>
  <si>
    <t>Mule</t>
  </si>
  <si>
    <t>S</t>
  </si>
  <si>
    <t>Spread</t>
  </si>
  <si>
    <t>T</t>
  </si>
  <si>
    <t>Twister</t>
  </si>
  <si>
    <t>TS</t>
  </si>
  <si>
    <t>Twister spread</t>
  </si>
  <si>
    <t>TT</t>
  </si>
  <si>
    <t>Twist twist</t>
  </si>
  <si>
    <t>TTS</t>
  </si>
  <si>
    <t>Tw twist spread</t>
  </si>
  <si>
    <t>Iron Cross</t>
  </si>
  <si>
    <t>K</t>
  </si>
  <si>
    <t>Kosack</t>
  </si>
  <si>
    <t>D</t>
  </si>
  <si>
    <t>Daffy</t>
  </si>
  <si>
    <t>Y</t>
  </si>
  <si>
    <t>Backscratcher</t>
  </si>
  <si>
    <t>Z</t>
  </si>
  <si>
    <t>Zudnick</t>
  </si>
  <si>
    <t>Smith</t>
  </si>
  <si>
    <t>John</t>
  </si>
  <si>
    <t>Rnk = Rank from Elimination lowest number has choice of line</t>
  </si>
  <si>
    <t>Rank from qualif</t>
  </si>
  <si>
    <t>Score</t>
  </si>
  <si>
    <t>Round 1</t>
  </si>
  <si>
    <t>Rnk/Nme</t>
  </si>
  <si>
    <t>Blue Scr</t>
  </si>
  <si>
    <t>Winner Bib</t>
  </si>
  <si>
    <t>Round 2</t>
  </si>
  <si>
    <t>Semi Final</t>
  </si>
  <si>
    <t>Final</t>
  </si>
  <si>
    <t>3/4 Place</t>
  </si>
  <si>
    <t>Time 1</t>
  </si>
  <si>
    <t>Time 2</t>
  </si>
  <si>
    <t>Time 3</t>
  </si>
  <si>
    <t>Moss</t>
  </si>
  <si>
    <t>Jake</t>
  </si>
  <si>
    <t>Englert</t>
  </si>
  <si>
    <t>Juke</t>
  </si>
  <si>
    <t>Carr</t>
  </si>
  <si>
    <t>Bob</t>
  </si>
  <si>
    <t>Rnk = Rank from Timed Runs lowest number has choice of line</t>
  </si>
  <si>
    <t>Round 3</t>
  </si>
  <si>
    <t>WOMEN/MEN</t>
  </si>
  <si>
    <t>Bib #</t>
  </si>
  <si>
    <t>Win 1&amp;2</t>
  </si>
  <si>
    <t>Q Final</t>
  </si>
  <si>
    <t>S Final</t>
  </si>
  <si>
    <t>Final result</t>
  </si>
  <si>
    <t>Heat 1</t>
  </si>
  <si>
    <t>Heat 2</t>
  </si>
  <si>
    <t>Heat 3</t>
  </si>
  <si>
    <t>Heat 4</t>
  </si>
  <si>
    <t>Heat 5</t>
  </si>
  <si>
    <t>Heat 6</t>
  </si>
  <si>
    <t>Heat 7</t>
  </si>
  <si>
    <t>Heat 8</t>
  </si>
  <si>
    <t xml:space="preserve">      </t>
  </si>
  <si>
    <t>British Ski and Snowboard Cross Championships Rules</t>
  </si>
  <si>
    <t xml:space="preserve">SLOPE RULES MUST BE FOLLOWED AT ALL TIMES. FAILURE TO DO SO MAY RESULT IN DISQUALIFICATION </t>
  </si>
  <si>
    <t xml:space="preserve">Maximum field of 140 competitors </t>
  </si>
  <si>
    <t xml:space="preserve">All competitors must take part in the open practice session and complete at least one run. </t>
  </si>
  <si>
    <t xml:space="preserve">Open practice will be limited to TWO runs per competitor. These runs will be completed in bib and cateogry order and riders will be “checked” at the start. Any violation of this rule will lead to an immediate disqualification.  </t>
  </si>
  <si>
    <t>Riders will then take part in timed runs to determine seedings for the knock-out rouds.</t>
  </si>
  <si>
    <t>Qualifying rounds will be in bib order and run as follows</t>
  </si>
  <si>
    <r>
      <rPr>
        <b/>
        <sz val="14"/>
        <color theme="1"/>
        <rFont val="Calibri"/>
      </rPr>
      <t>1.</t>
    </r>
    <r>
      <rPr>
        <b/>
        <sz val="7"/>
        <color theme="1"/>
        <rFont val="Times New Roman"/>
      </rPr>
      <t xml:space="preserve">     </t>
    </r>
    <r>
      <rPr>
        <b/>
        <sz val="14"/>
        <color theme="1"/>
        <rFont val="Calibri"/>
      </rPr>
      <t>Female Snowboard</t>
    </r>
  </si>
  <si>
    <r>
      <rPr>
        <b/>
        <sz val="14"/>
        <color theme="1"/>
        <rFont val="Calibri"/>
      </rPr>
      <t>2.</t>
    </r>
    <r>
      <rPr>
        <b/>
        <sz val="7"/>
        <color theme="1"/>
        <rFont val="Times New Roman"/>
      </rPr>
      <t xml:space="preserve">     </t>
    </r>
    <r>
      <rPr>
        <b/>
        <sz val="14"/>
        <color theme="1"/>
        <rFont val="Calibri"/>
      </rPr>
      <t>Male Snowboard</t>
    </r>
  </si>
  <si>
    <r>
      <rPr>
        <b/>
        <sz val="14"/>
        <color theme="1"/>
        <rFont val="Calibri"/>
      </rPr>
      <t>3.</t>
    </r>
    <r>
      <rPr>
        <b/>
        <sz val="7"/>
        <color theme="1"/>
        <rFont val="Times New Roman"/>
      </rPr>
      <t xml:space="preserve">     </t>
    </r>
    <r>
      <rPr>
        <b/>
        <sz val="14"/>
        <color theme="1"/>
        <rFont val="Calibri"/>
      </rPr>
      <t>Female Ski</t>
    </r>
  </si>
  <si>
    <r>
      <rPr>
        <b/>
        <sz val="14"/>
        <color theme="1"/>
        <rFont val="Calibri"/>
      </rPr>
      <t>4.</t>
    </r>
    <r>
      <rPr>
        <b/>
        <sz val="7"/>
        <color theme="1"/>
        <rFont val="Times New Roman"/>
      </rPr>
      <t xml:space="preserve">     </t>
    </r>
    <r>
      <rPr>
        <b/>
        <sz val="14"/>
        <color theme="1"/>
        <rFont val="Calibri"/>
      </rPr>
      <t xml:space="preserve">Male Ski </t>
    </r>
  </si>
  <si>
    <t xml:space="preserve">All riders will have 2 timed runs with the best time to be used for seeding. If an athlete fails or is disqualified on both runs then they will be seeded at the end of the group. </t>
  </si>
  <si>
    <t>Knock-out rounds</t>
  </si>
  <si>
    <t>Riders will compete in groups of 2, with the first rider to cross the line progressing to the next round.</t>
  </si>
  <si>
    <t>For knock-out rounds, athletes will compete in their age groups.</t>
  </si>
  <si>
    <t xml:space="preserve">The TOP 32 in each age group will progress through to finals. </t>
  </si>
  <si>
    <r>
      <rPr>
        <sz val="14"/>
        <color theme="1"/>
        <rFont val="Calibri"/>
      </rPr>
      <t>Where there are more than 32 in an age group, athletes from 33</t>
    </r>
    <r>
      <rPr>
        <vertAlign val="superscript"/>
        <sz val="14"/>
        <color theme="1"/>
        <rFont val="Calibri"/>
      </rPr>
      <t>rd</t>
    </r>
    <r>
      <rPr>
        <sz val="14"/>
        <color theme="1"/>
        <rFont val="Calibri"/>
      </rPr>
      <t xml:space="preserve"> and below will be ranked according to their time from qualification. </t>
    </r>
  </si>
  <si>
    <t>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via the PA system or similar</t>
  </si>
  <si>
    <t>OVERALL TITLE</t>
  </si>
  <si>
    <t>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If there are insufficient people entered into the open, or overall category, then the jury will have the right to change the criteria for those in this category (for example, this may include selecting riders based on elimiation time). Any such change would be notified by means of the PA system or similar.</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</si>
  <si>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</si>
  <si>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</si>
  <si>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</si>
  <si>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</si>
  <si>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</si>
  <si>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</si>
  <si>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</si>
  <si>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</si>
  <si>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</si>
  <si>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</si>
  <si>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</si>
  <si>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</si>
  <si>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</si>
  <si>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</si>
  <si>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</si>
  <si>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</si>
  <si>
    <t>Moguls Cards</t>
  </si>
  <si>
    <t>Aerials Cards</t>
  </si>
  <si>
    <t>3045.2 Official Results</t>
  </si>
  <si>
    <t>3045.2.1 Official Results are determined from the scores and rankings of those</t>
  </si>
  <si>
    <t>competitors who have not been disqualified.</t>
  </si>
  <si>
    <t>3045.2.2 Official Results Information</t>
  </si>
  <si>
    <t>The Official Results must contain the following information:</t>
  </si>
  <si>
    <t>- Name of Competition Sponsor;</t>
  </si>
  <si>
    <t>- Name of Competition;</t>
  </si>
  <si>
    <t>- Site of Competition;</t>
  </si>
  <si>
    <t>- Codex Number;</t>
  </si>
  <si>
    <t>- Date and Time of Competition;</t>
  </si>
  <si>
    <t>- Name and Nationality of Jury and Judges;</t>
  </si>
  <si>
    <t>- Name and Nationality of Chief of Course;</t>
  </si>
  <si>
    <t>- General Course Standards;</t>
  </si>
  <si>
    <t>- Name of Organisation, Club or Association;</t>
  </si>
  <si>
    <t>- Competitor Names, Nationalities, Year of Birth, Bib Numbers; FIS</t>
  </si>
  <si>
    <t>Points</t>
  </si>
  <si>
    <t>- FIS Codes;</t>
  </si>
  <si>
    <t>- Complete Scoring Calculations (i.e.: individual judges scores and where</t>
  </si>
  <si>
    <t>applicable degree of difficulty factors, speed of competitor, speed</t>
  </si>
  <si>
    <t>points, Dual Moguls protocols, Ski Cross protocols);</t>
  </si>
  <si>
    <t>- Sanction of National Ski Association and FIS;</t>
  </si>
  <si>
    <t>- Signature of TD approving the above list.</t>
  </si>
  <si>
    <t>The names of each nation must be indicated by the FIS code of three capital</t>
  </si>
  <si>
    <t>letters.</t>
  </si>
  <si>
    <t>The Results are made official following an inspection by both the Chief of</t>
  </si>
  <si>
    <t>Scoring and the Head Judge and by the application of their signatures.</t>
  </si>
  <si>
    <t>3045.2.3 Results for both Qualifications and Finals must be published.</t>
  </si>
  <si>
    <t>3045.3 Calculation of Scores</t>
  </si>
  <si>
    <t>3045.3.1 All published scores are to be rounded down or truncated to two (2) decimal</t>
  </si>
  <si>
    <t>places and used in further calculations only in the truncated form.</t>
  </si>
  <si>
    <t>These results and scores include; Moguls times, Moguls speed calculations,</t>
  </si>
  <si>
    <t>average of Moguls scores, total Aerials results and tie breaking formulae.</t>
  </si>
  <si>
    <t>The Degree of Difficulty (DD) are always presented in their original</t>
  </si>
  <si>
    <t>form. (see 6006 Judges Manual)</t>
  </si>
  <si>
    <t>Rather than use score put in position, so lowest when added is best</t>
  </si>
  <si>
    <t>Best Rank</t>
  </si>
  <si>
    <t>Sort by Judge to highlight missing and duplicates</t>
  </si>
  <si>
    <t>U10</t>
  </si>
  <si>
    <t>U12</t>
  </si>
  <si>
    <t>U21</t>
  </si>
  <si>
    <t>SEN</t>
  </si>
  <si>
    <t>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</si>
</sst>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Arial"/>
      <scheme val="minor"/>
    </font>
    <font>
      <b/>
      <sz val="20"/>
      <color rgb="FF0070C0"/>
      <name val="Calibri"/>
    </font>
    <font>
      <b/>
      <sz val="9"/>
      <color rgb="FF000000"/>
      <name val="Calibri"/>
    </font>
    <font>
      <b/>
      <sz val="11"/>
      <color rgb="FF000000"/>
      <name val="Calibri"/>
    </font>
    <font>
      <sz val="11"/>
      <color theme="1"/>
      <name val="Calibri"/>
    </font>
    <font>
      <sz val="9"/>
      <color theme="1"/>
      <name val="Calibri"/>
    </font>
    <font>
      <sz val="10"/>
      <name val="Arial"/>
    </font>
    <font>
      <sz val="10"/>
      <color theme="1"/>
      <name val="Calibri"/>
    </font>
    <font>
      <b/>
      <sz val="11"/>
      <color theme="1"/>
      <name val="Calibri"/>
    </font>
    <font>
      <b/>
      <sz val="12"/>
      <color rgb="FF0070C0"/>
      <name val="Calibri"/>
    </font>
    <font>
      <sz val="8"/>
      <color theme="1"/>
      <name val="Calibri"/>
    </font>
    <font>
      <u/>
      <sz val="9"/>
      <color theme="1"/>
      <name val="Calibri"/>
    </font>
    <font>
      <b/>
      <sz val="20"/>
      <color theme="1"/>
      <name val="Arial"/>
    </font>
    <font>
      <sz val="10"/>
      <color theme="1"/>
      <name val="Arial"/>
    </font>
    <font>
      <b/>
      <sz val="14"/>
      <color theme="1"/>
      <name val="Arial"/>
    </font>
    <font>
      <b/>
      <sz val="10"/>
      <color rgb="FFFFFFFF"/>
      <name val="Arial"/>
    </font>
    <font>
      <b/>
      <sz val="10"/>
      <color theme="1"/>
      <name val="Arial"/>
    </font>
    <font>
      <sz val="10"/>
      <color rgb="FFDD0806"/>
      <name val="Arial"/>
    </font>
    <font>
      <b/>
      <sz val="10"/>
      <color rgb="FFDD0806"/>
      <name val="Arial"/>
    </font>
    <font>
      <sz val="10"/>
      <color rgb="FFFFFFFF"/>
      <name val="Arial"/>
    </font>
    <font>
      <sz val="9"/>
      <color theme="1"/>
      <name val="Arial"/>
    </font>
    <font>
      <sz val="11"/>
      <color rgb="FF000000"/>
      <name val="Calibri"/>
    </font>
    <font>
      <sz val="10"/>
      <color rgb="FF000000"/>
      <name val="Arial"/>
    </font>
    <font>
      <sz val="10"/>
      <color rgb="FF00B050"/>
      <name val="Arial"/>
    </font>
    <font>
      <sz val="10"/>
      <color rgb="FFFF0000"/>
      <name val="Arial"/>
    </font>
    <font>
      <sz val="10"/>
      <color rgb="FF7030A0"/>
      <name val="Arial"/>
    </font>
    <font>
      <sz val="10"/>
      <color theme="4"/>
      <name val="Arial"/>
    </font>
    <font>
      <b/>
      <sz val="14"/>
      <color theme="1"/>
      <name val="Calibri"/>
    </font>
    <font>
      <b/>
      <u/>
      <sz val="14"/>
      <color theme="1"/>
      <name val="Calibri"/>
    </font>
    <font>
      <sz val="14"/>
      <color theme="1"/>
      <name val="Calibri"/>
    </font>
    <font>
      <sz val="10"/>
      <color theme="1"/>
      <name val="Arial"/>
      <scheme val="minor"/>
    </font>
    <font>
      <sz val="12"/>
      <color rgb="FF000000"/>
      <name val="Calibri"/>
    </font>
    <font>
      <b/>
      <sz val="8"/>
      <color theme="1"/>
      <name val="Calibri"/>
    </font>
    <font>
      <b/>
      <sz val="7"/>
      <color theme="1"/>
      <name val="Times New Roman"/>
    </font>
    <font>
      <vertAlign val="superscript"/>
      <sz val="14"/>
      <color theme="1"/>
      <name val="Calibri"/>
    </font>
    <font>
      <sz val="10"/>
      <color rgb="FF000000"/>
      <name val="Arial"/>
      <family val="2"/>
      <scheme val="minor"/>
    </font>
  </fonts>
  <fills count="7">
    <fill>
      <patternFill patternType="none"/>
    </fill>
    <fill>
      <patternFill patternType="gray125"/>
    </fill>
    <fill>
      <patternFill patternType="solid">
        <fgColor rgb="FF3366FF"/>
        <bgColor rgb="FF3366FF"/>
      </patternFill>
    </fill>
    <fill>
      <patternFill patternType="solid">
        <fgColor rgb="FFC0C0C0"/>
        <bgColor rgb="FFC0C0C0"/>
      </patternFill>
    </fill>
    <fill>
      <patternFill patternType="solid">
        <fgColor theme="0"/>
        <bgColor theme="0"/>
      </patternFill>
    </fill>
    <fill>
      <patternFill patternType="solid">
        <fgColor rgb="FFDBE5F1"/>
        <bgColor rgb="FFDBE5F1"/>
      </patternFill>
    </fill>
    <fill>
      <patternFill patternType="solid">
        <fgColor rgb="FF95B3D7"/>
        <bgColor rgb="FF95B3D7"/>
      </patternFill>
    </fill>
  </fills>
  <borders count="71">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right/>
      <top/>
      <bottom/>
      <diagonal/>
    </border>
    <border>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top/>
      <bottom style="thin">
        <color rgb="FF000000"/>
      </bottom>
      <diagonal/>
    </border>
  </borders>
  <cellStyleXfs count="1">
    <xf numFmtId="0" fontId="0" fillId="0" borderId="0"/>
  </cellStyleXfs>
  <cellXfs count="251">
    <xf numFmtId="0" fontId="0" fillId="0" borderId="0" xfId="0"/>
    <xf numFmtId="0" fontId="3" fillId="0" borderId="0" xfId="0" applyFont="1" applyAlignment="1">
      <alignment vertical="center"/>
    </xf>
    <xf numFmtId="0" fontId="4" fillId="0" borderId="1" xfId="0" applyFont="1" applyBorder="1" applyAlignment="1">
      <alignment horizontal="center" vertical="center" wrapText="1"/>
    </xf>
    <xf numFmtId="0" fontId="7" fillId="0" borderId="0" xfId="0" applyFont="1"/>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0" fillId="0" borderId="18" xfId="0" applyFont="1" applyBorder="1" applyAlignment="1">
      <alignment horizontal="center" vertical="center"/>
    </xf>
    <xf numFmtId="0" fontId="4" fillId="0" borderId="18" xfId="0" applyFont="1" applyBorder="1" applyAlignment="1">
      <alignment horizontal="center" vertical="top"/>
    </xf>
    <xf numFmtId="0" fontId="4" fillId="0" borderId="19" xfId="0" applyFont="1" applyBorder="1" applyAlignment="1">
      <alignment horizontal="center" vertical="top"/>
    </xf>
    <xf numFmtId="3" fontId="10" fillId="0" borderId="22" xfId="0" applyNumberFormat="1" applyFont="1" applyBorder="1" applyAlignment="1">
      <alignment horizontal="center" vertical="center"/>
    </xf>
    <xf numFmtId="0" fontId="10" fillId="0" borderId="22" xfId="0" applyFont="1" applyBorder="1" applyAlignment="1">
      <alignment horizontal="center" vertical="center"/>
    </xf>
    <xf numFmtId="0" fontId="4" fillId="0" borderId="22" xfId="0" applyFont="1" applyBorder="1" applyAlignment="1">
      <alignment horizontal="center" vertical="top"/>
    </xf>
    <xf numFmtId="0" fontId="4" fillId="0" borderId="23" xfId="0" applyFont="1" applyBorder="1" applyAlignment="1">
      <alignment horizontal="center" vertical="top"/>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19" xfId="0" applyFont="1" applyBorder="1" applyAlignment="1">
      <alignment horizontal="center" vertical="center"/>
    </xf>
    <xf numFmtId="0" fontId="4" fillId="0" borderId="26" xfId="0" applyFont="1" applyBorder="1" applyAlignment="1">
      <alignment horizontal="center" vertical="top"/>
    </xf>
    <xf numFmtId="0" fontId="10" fillId="0" borderId="0" xfId="0" applyFont="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8" xfId="0" applyFont="1" applyBorder="1" applyAlignment="1">
      <alignment vertical="top" wrapText="1"/>
    </xf>
    <xf numFmtId="0" fontId="11" fillId="0" borderId="0" xfId="0" applyFont="1" applyAlignment="1">
      <alignment horizontal="center" vertical="center" wrapText="1"/>
    </xf>
    <xf numFmtId="0" fontId="7" fillId="0" borderId="0" xfId="0" applyFont="1" applyAlignment="1">
      <alignment vertical="top" wrapText="1"/>
    </xf>
    <xf numFmtId="0" fontId="7" fillId="0" borderId="8" xfId="0" applyFont="1" applyBorder="1" applyAlignment="1">
      <alignment vertical="top" wrapText="1"/>
    </xf>
    <xf numFmtId="0" fontId="5" fillId="0" borderId="38" xfId="0" applyFont="1" applyBorder="1"/>
    <xf numFmtId="0" fontId="5" fillId="0" borderId="0" xfId="0" applyFont="1" applyAlignment="1">
      <alignment horizontal="center" vertical="center"/>
    </xf>
    <xf numFmtId="0" fontId="7" fillId="0" borderId="8" xfId="0" applyFont="1" applyBorder="1"/>
    <xf numFmtId="0" fontId="5" fillId="0" borderId="0" xfId="0" applyFont="1" applyAlignment="1">
      <alignment horizontal="center" vertical="center" wrapText="1"/>
    </xf>
    <xf numFmtId="0" fontId="5" fillId="0" borderId="39" xfId="0" applyFont="1" applyBorder="1"/>
    <xf numFmtId="0" fontId="5" fillId="0" borderId="10" xfId="0" applyFont="1" applyBorder="1" applyAlignment="1">
      <alignment horizontal="center" vertical="center" wrapText="1"/>
    </xf>
    <xf numFmtId="0" fontId="7" fillId="0" borderId="10" xfId="0" applyFont="1" applyBorder="1"/>
    <xf numFmtId="0" fontId="7" fillId="0" borderId="11" xfId="0" applyFont="1" applyBorder="1"/>
    <xf numFmtId="0" fontId="12" fillId="0" borderId="0" xfId="0" applyFont="1" applyAlignment="1">
      <alignment horizontal="center"/>
    </xf>
    <xf numFmtId="0" fontId="13" fillId="0" borderId="0" xfId="0" applyFont="1"/>
    <xf numFmtId="0" fontId="14" fillId="0" borderId="0" xfId="0" applyFont="1" applyAlignment="1">
      <alignment horizontal="center"/>
    </xf>
    <xf numFmtId="0" fontId="13" fillId="0" borderId="0" xfId="0" applyFont="1" applyAlignment="1">
      <alignment horizontal="center"/>
    </xf>
    <xf numFmtId="0" fontId="13" fillId="0" borderId="31" xfId="0" applyFont="1" applyBorder="1" applyAlignment="1">
      <alignment horizontal="center"/>
    </xf>
    <xf numFmtId="0" fontId="13" fillId="0" borderId="5" xfId="0" applyFont="1" applyBorder="1"/>
    <xf numFmtId="0" fontId="16" fillId="0" borderId="5" xfId="0" applyFont="1" applyBorder="1" applyAlignment="1">
      <alignment horizontal="center"/>
    </xf>
    <xf numFmtId="0" fontId="13" fillId="0" borderId="6" xfId="0" applyFont="1" applyBorder="1"/>
    <xf numFmtId="0" fontId="13" fillId="0" borderId="2" xfId="0" applyFont="1" applyBorder="1"/>
    <xf numFmtId="0" fontId="13" fillId="0" borderId="3" xfId="0" applyFont="1" applyBorder="1"/>
    <xf numFmtId="0" fontId="17" fillId="0" borderId="12"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17" fillId="3" borderId="43" xfId="0" applyFont="1" applyFill="1" applyBorder="1" applyAlignment="1">
      <alignment horizontal="center"/>
    </xf>
    <xf numFmtId="0" fontId="18" fillId="3" borderId="44" xfId="0" applyFont="1" applyFill="1" applyBorder="1" applyAlignment="1">
      <alignment horizontal="center"/>
    </xf>
    <xf numFmtId="0" fontId="13" fillId="3" borderId="45" xfId="0" applyFont="1" applyFill="1" applyBorder="1" applyAlignment="1">
      <alignment horizontal="center"/>
    </xf>
    <xf numFmtId="0" fontId="13" fillId="3" borderId="46" xfId="0" applyFont="1" applyFill="1" applyBorder="1"/>
    <xf numFmtId="0" fontId="13" fillId="3" borderId="47" xfId="0" applyFont="1" applyFill="1" applyBorder="1"/>
    <xf numFmtId="0" fontId="13" fillId="0" borderId="48" xfId="0" applyFont="1" applyBorder="1"/>
    <xf numFmtId="0" fontId="19" fillId="2" borderId="47" xfId="0" applyFont="1" applyFill="1" applyBorder="1"/>
    <xf numFmtId="0" fontId="13" fillId="0" borderId="22" xfId="0" applyFont="1" applyBorder="1"/>
    <xf numFmtId="0" fontId="13" fillId="3" borderId="26" xfId="0" applyFont="1" applyFill="1" applyBorder="1"/>
    <xf numFmtId="0" fontId="13" fillId="3" borderId="27" xfId="0" applyFont="1" applyFill="1" applyBorder="1"/>
    <xf numFmtId="0" fontId="13" fillId="0" borderId="26" xfId="0" applyFont="1" applyBorder="1"/>
    <xf numFmtId="0" fontId="13" fillId="3" borderId="49" xfId="0" applyFont="1" applyFill="1" applyBorder="1"/>
    <xf numFmtId="0" fontId="13" fillId="3" borderId="50" xfId="0" applyFont="1" applyFill="1" applyBorder="1"/>
    <xf numFmtId="0" fontId="13" fillId="0" borderId="51" xfId="0" applyFont="1" applyBorder="1"/>
    <xf numFmtId="0" fontId="13" fillId="0" borderId="12" xfId="0" applyFont="1" applyBorder="1" applyAlignment="1">
      <alignment horizontal="center"/>
    </xf>
    <xf numFmtId="0" fontId="13" fillId="0" borderId="2" xfId="0" applyFont="1" applyBorder="1" applyAlignment="1">
      <alignment horizontal="center"/>
    </xf>
    <xf numFmtId="0" fontId="16" fillId="0" borderId="2" xfId="0" applyFont="1" applyBorder="1" applyAlignment="1">
      <alignment horizontal="center"/>
    </xf>
    <xf numFmtId="0" fontId="13" fillId="3" borderId="46" xfId="0" applyFont="1" applyFill="1" applyBorder="1" applyAlignment="1">
      <alignment horizontal="center"/>
    </xf>
    <xf numFmtId="0" fontId="13" fillId="3" borderId="26" xfId="0" applyFont="1" applyFill="1" applyBorder="1" applyAlignment="1">
      <alignment horizontal="center"/>
    </xf>
    <xf numFmtId="0" fontId="19" fillId="2" borderId="27" xfId="0" applyFont="1" applyFill="1" applyBorder="1"/>
    <xf numFmtId="0" fontId="13" fillId="3" borderId="18" xfId="0" applyFont="1" applyFill="1" applyBorder="1" applyAlignment="1">
      <alignment horizontal="center"/>
    </xf>
    <xf numFmtId="0" fontId="13" fillId="3" borderId="18" xfId="0" applyFont="1" applyFill="1" applyBorder="1"/>
    <xf numFmtId="0" fontId="13" fillId="3" borderId="19" xfId="0" applyFont="1" applyFill="1" applyBorder="1"/>
    <xf numFmtId="0" fontId="13" fillId="3" borderId="22" xfId="0" applyFont="1" applyFill="1" applyBorder="1" applyAlignment="1">
      <alignment horizontal="center"/>
    </xf>
    <xf numFmtId="0" fontId="13" fillId="3" borderId="22" xfId="0" applyFont="1" applyFill="1" applyBorder="1"/>
    <xf numFmtId="0" fontId="13" fillId="3" borderId="23" xfId="0" applyFont="1" applyFill="1" applyBorder="1"/>
    <xf numFmtId="0" fontId="13" fillId="3" borderId="49" xfId="0" applyFont="1" applyFill="1" applyBorder="1" applyAlignment="1">
      <alignment horizontal="center"/>
    </xf>
    <xf numFmtId="0" fontId="13" fillId="4" borderId="52" xfId="0" applyFont="1" applyFill="1" applyBorder="1"/>
    <xf numFmtId="0" fontId="13" fillId="0" borderId="12" xfId="0" applyFont="1" applyBorder="1"/>
    <xf numFmtId="0" fontId="13" fillId="0" borderId="13" xfId="0" applyFont="1" applyBorder="1"/>
    <xf numFmtId="0" fontId="17" fillId="3" borderId="53" xfId="0" applyFont="1" applyFill="1" applyBorder="1" applyAlignment="1">
      <alignment horizontal="center"/>
    </xf>
    <xf numFmtId="0" fontId="17" fillId="4" borderId="52" xfId="0" applyFont="1" applyFill="1" applyBorder="1" applyAlignment="1">
      <alignment horizontal="center"/>
    </xf>
    <xf numFmtId="0" fontId="18" fillId="4" borderId="52" xfId="0" applyFont="1" applyFill="1" applyBorder="1" applyAlignment="1">
      <alignment horizontal="center"/>
    </xf>
    <xf numFmtId="0" fontId="13" fillId="0" borderId="54" xfId="0" applyFont="1" applyBorder="1"/>
    <xf numFmtId="0" fontId="13" fillId="5" borderId="46" xfId="0" applyFont="1" applyFill="1" applyBorder="1"/>
    <xf numFmtId="0" fontId="13" fillId="6" borderId="46" xfId="0" applyFont="1" applyFill="1" applyBorder="1"/>
    <xf numFmtId="0" fontId="19" fillId="4" borderId="52" xfId="0" applyFont="1" applyFill="1" applyBorder="1"/>
    <xf numFmtId="0" fontId="13" fillId="0" borderId="55" xfId="0" applyFont="1" applyBorder="1"/>
    <xf numFmtId="0" fontId="13" fillId="5" borderId="22" xfId="0" applyFont="1" applyFill="1" applyBorder="1"/>
    <xf numFmtId="0" fontId="13" fillId="0" borderId="56" xfId="0" applyFont="1" applyBorder="1"/>
    <xf numFmtId="0" fontId="13" fillId="5" borderId="26" xfId="0" applyFont="1" applyFill="1" applyBorder="1"/>
    <xf numFmtId="0" fontId="13" fillId="6" borderId="26" xfId="0" applyFont="1" applyFill="1" applyBorder="1"/>
    <xf numFmtId="0" fontId="13" fillId="6" borderId="49" xfId="0" applyFont="1" applyFill="1" applyBorder="1"/>
    <xf numFmtId="0" fontId="13" fillId="0" borderId="57" xfId="0" applyFont="1" applyBorder="1"/>
    <xf numFmtId="0" fontId="13" fillId="0" borderId="58" xfId="0" applyFont="1" applyBorder="1"/>
    <xf numFmtId="0" fontId="20" fillId="0" borderId="59" xfId="0" applyFont="1" applyBorder="1"/>
    <xf numFmtId="0" fontId="20" fillId="0" borderId="48" xfId="0" applyFont="1" applyBorder="1"/>
    <xf numFmtId="0" fontId="20" fillId="5" borderId="46" xfId="0" applyFont="1" applyFill="1" applyBorder="1"/>
    <xf numFmtId="0" fontId="20" fillId="6" borderId="46" xfId="0" applyFont="1" applyFill="1" applyBorder="1"/>
    <xf numFmtId="0" fontId="13" fillId="0" borderId="21" xfId="0" applyFont="1" applyBorder="1"/>
    <xf numFmtId="0" fontId="20" fillId="0" borderId="21" xfId="0" applyFont="1" applyBorder="1" applyAlignment="1">
      <alignment horizontal="right"/>
    </xf>
    <xf numFmtId="0" fontId="20" fillId="5" borderId="22" xfId="0" applyFont="1" applyFill="1" applyBorder="1" applyAlignment="1">
      <alignment horizontal="right"/>
    </xf>
    <xf numFmtId="0" fontId="20" fillId="6" borderId="46" xfId="0" applyFont="1" applyFill="1" applyBorder="1" applyAlignment="1">
      <alignment horizontal="right"/>
    </xf>
    <xf numFmtId="0" fontId="13" fillId="0" borderId="25" xfId="0" applyFont="1" applyBorder="1"/>
    <xf numFmtId="0" fontId="21" fillId="3" borderId="22" xfId="0" applyFont="1" applyFill="1" applyBorder="1" applyAlignment="1">
      <alignment horizontal="center"/>
    </xf>
    <xf numFmtId="0" fontId="21" fillId="0" borderId="60" xfId="0" applyFont="1" applyBorder="1" applyAlignment="1">
      <alignment wrapText="1"/>
    </xf>
    <xf numFmtId="0" fontId="21" fillId="0" borderId="60" xfId="0" applyFont="1" applyBorder="1" applyAlignment="1">
      <alignment horizontal="right" wrapText="1"/>
    </xf>
    <xf numFmtId="0" fontId="21" fillId="0" borderId="60" xfId="0" applyFont="1" applyBorder="1" applyAlignment="1">
      <alignment horizontal="left" wrapText="1"/>
    </xf>
    <xf numFmtId="2" fontId="13" fillId="0" borderId="0" xfId="0" applyNumberFormat="1" applyFont="1"/>
    <xf numFmtId="0" fontId="21" fillId="0" borderId="0" xfId="0" applyFont="1" applyAlignment="1">
      <alignment wrapText="1"/>
    </xf>
    <xf numFmtId="0" fontId="21" fillId="0" borderId="0" xfId="0" applyFont="1" applyAlignment="1">
      <alignment horizontal="right" wrapText="1"/>
    </xf>
    <xf numFmtId="49" fontId="22" fillId="0" borderId="0" xfId="0" applyNumberFormat="1" applyFont="1"/>
    <xf numFmtId="2" fontId="21" fillId="0" borderId="60" xfId="0" applyNumberFormat="1" applyFont="1" applyBorder="1" applyAlignment="1">
      <alignment horizontal="right" wrapText="1"/>
    </xf>
    <xf numFmtId="0" fontId="21" fillId="0" borderId="61" xfId="0" applyFont="1" applyBorder="1" applyAlignment="1">
      <alignment wrapText="1"/>
    </xf>
    <xf numFmtId="0" fontId="21" fillId="0" borderId="61" xfId="0" applyFont="1" applyBorder="1" applyAlignment="1">
      <alignment horizontal="right" wrapText="1"/>
    </xf>
    <xf numFmtId="0" fontId="23" fillId="0" borderId="0" xfId="0" applyFont="1"/>
    <xf numFmtId="0" fontId="24" fillId="0" borderId="0" xfId="0" applyFont="1"/>
    <xf numFmtId="0" fontId="13" fillId="0" borderId="62" xfId="0" applyFont="1" applyBorder="1" applyAlignment="1">
      <alignment horizontal="center"/>
    </xf>
    <xf numFmtId="0" fontId="24" fillId="0" borderId="48" xfId="0" applyFont="1" applyBorder="1" applyAlignment="1">
      <alignment horizontal="center"/>
    </xf>
    <xf numFmtId="0" fontId="24" fillId="0" borderId="62" xfId="0" applyFont="1" applyBorder="1" applyAlignment="1">
      <alignment horizontal="center"/>
    </xf>
    <xf numFmtId="0" fontId="24" fillId="0" borderId="22" xfId="0" applyFont="1" applyBorder="1" applyAlignment="1">
      <alignment horizontal="center"/>
    </xf>
    <xf numFmtId="0" fontId="13" fillId="0" borderId="22" xfId="0" applyFont="1" applyBorder="1" applyAlignment="1">
      <alignment horizontal="center"/>
    </xf>
    <xf numFmtId="0" fontId="25" fillId="0" borderId="22" xfId="0" applyFont="1" applyBorder="1" applyAlignment="1">
      <alignment horizontal="center"/>
    </xf>
    <xf numFmtId="0" fontId="25" fillId="0" borderId="22" xfId="0" applyFont="1" applyBorder="1"/>
    <xf numFmtId="0" fontId="25" fillId="0" borderId="62" xfId="0" applyFont="1" applyBorder="1" applyAlignment="1">
      <alignment horizontal="center"/>
    </xf>
    <xf numFmtId="0" fontId="23" fillId="0" borderId="22" xfId="0" applyFont="1" applyBorder="1" applyAlignment="1">
      <alignment horizontal="center"/>
    </xf>
    <xf numFmtId="0" fontId="23" fillId="0" borderId="22" xfId="0" applyFont="1" applyBorder="1"/>
    <xf numFmtId="0" fontId="23" fillId="0" borderId="0" xfId="0" applyFont="1" applyAlignment="1">
      <alignment horizontal="center"/>
    </xf>
    <xf numFmtId="0" fontId="23" fillId="0" borderId="62" xfId="0" applyFont="1" applyBorder="1" applyAlignment="1">
      <alignment horizontal="center"/>
    </xf>
    <xf numFmtId="0" fontId="25" fillId="0" borderId="0" xfId="0" applyFont="1"/>
    <xf numFmtId="0" fontId="13" fillId="0" borderId="22" xfId="0" applyFont="1" applyBorder="1" applyAlignment="1">
      <alignment horizontal="left"/>
    </xf>
    <xf numFmtId="0" fontId="13" fillId="0" borderId="63" xfId="0" applyFont="1" applyBorder="1" applyAlignment="1">
      <alignment horizontal="center"/>
    </xf>
    <xf numFmtId="0" fontId="25" fillId="0" borderId="0" xfId="0" applyFont="1" applyAlignment="1">
      <alignment horizontal="center"/>
    </xf>
    <xf numFmtId="0" fontId="26" fillId="0" borderId="0" xfId="0" applyFont="1" applyAlignment="1">
      <alignment horizontal="center"/>
    </xf>
    <xf numFmtId="0" fontId="24" fillId="0" borderId="48" xfId="0" applyFont="1" applyBorder="1" applyAlignment="1">
      <alignment horizontal="right"/>
    </xf>
    <xf numFmtId="0" fontId="24" fillId="0" borderId="64" xfId="0" applyFont="1" applyBorder="1" applyAlignment="1">
      <alignment horizontal="center"/>
    </xf>
    <xf numFmtId="0" fontId="24" fillId="0" borderId="62" xfId="0" applyFont="1" applyBorder="1" applyAlignment="1">
      <alignment horizontal="right"/>
    </xf>
    <xf numFmtId="0" fontId="24" fillId="0" borderId="63" xfId="0" applyFont="1" applyBorder="1" applyAlignment="1">
      <alignment horizontal="center"/>
    </xf>
    <xf numFmtId="0" fontId="24" fillId="0" borderId="26" xfId="0" applyFont="1" applyBorder="1" applyAlignment="1">
      <alignment horizontal="center"/>
    </xf>
    <xf numFmtId="0" fontId="24" fillId="0" borderId="0" xfId="0" applyFont="1" applyAlignment="1">
      <alignment horizontal="center"/>
    </xf>
    <xf numFmtId="0" fontId="24" fillId="0" borderId="65" xfId="0" applyFont="1" applyBorder="1" applyAlignment="1">
      <alignment horizontal="center"/>
    </xf>
    <xf numFmtId="0" fontId="24" fillId="0" borderId="19" xfId="0" applyFont="1" applyBorder="1" applyAlignment="1">
      <alignment horizontal="center"/>
    </xf>
    <xf numFmtId="0" fontId="24" fillId="0" borderId="0" xfId="0" applyFont="1" applyAlignment="1">
      <alignment horizontal="right"/>
    </xf>
    <xf numFmtId="0" fontId="24" fillId="0" borderId="40" xfId="0" applyFont="1" applyBorder="1" applyAlignment="1">
      <alignment horizontal="center"/>
    </xf>
    <xf numFmtId="0" fontId="24" fillId="0" borderId="66" xfId="0" applyFont="1" applyBorder="1"/>
    <xf numFmtId="0" fontId="24" fillId="0" borderId="66" xfId="0" applyFont="1" applyBorder="1" applyAlignment="1">
      <alignment horizontal="center"/>
    </xf>
    <xf numFmtId="0" fontId="24" fillId="0" borderId="40" xfId="0" applyFont="1" applyBorder="1"/>
    <xf numFmtId="0" fontId="13" fillId="0" borderId="66" xfId="0" applyFont="1" applyBorder="1" applyAlignment="1">
      <alignment horizontal="center"/>
    </xf>
    <xf numFmtId="0" fontId="24" fillId="0" borderId="23" xfId="0" applyFont="1" applyBorder="1" applyAlignment="1">
      <alignment horizontal="center"/>
    </xf>
    <xf numFmtId="0" fontId="13" fillId="0" borderId="0" xfId="0" applyFont="1" applyAlignment="1">
      <alignment horizontal="right"/>
    </xf>
    <xf numFmtId="0" fontId="24" fillId="0" borderId="55" xfId="0" applyFont="1" applyBorder="1" applyAlignment="1">
      <alignment horizontal="center"/>
    </xf>
    <xf numFmtId="0" fontId="24" fillId="0" borderId="9" xfId="0" applyFont="1" applyBorder="1"/>
    <xf numFmtId="0" fontId="24" fillId="0" borderId="67" xfId="0" applyFont="1" applyBorder="1" applyAlignment="1">
      <alignment horizontal="center"/>
    </xf>
    <xf numFmtId="0" fontId="24" fillId="0" borderId="11" xfId="0" applyFont="1" applyBorder="1"/>
    <xf numFmtId="0" fontId="13" fillId="0" borderId="67" xfId="0" applyFont="1" applyBorder="1" applyAlignment="1">
      <alignment horizontal="center"/>
    </xf>
    <xf numFmtId="0" fontId="13" fillId="0" borderId="68" xfId="0" applyFont="1" applyBorder="1" applyAlignment="1">
      <alignment horizontal="center"/>
    </xf>
    <xf numFmtId="0" fontId="13" fillId="0" borderId="23" xfId="0" applyFont="1" applyBorder="1"/>
    <xf numFmtId="0" fontId="24" fillId="0" borderId="56" xfId="0" applyFont="1" applyBorder="1" applyAlignment="1">
      <alignment horizontal="center"/>
    </xf>
    <xf numFmtId="0" fontId="24" fillId="0" borderId="27" xfId="0" applyFont="1" applyBorder="1" applyAlignment="1">
      <alignment horizontal="center"/>
    </xf>
    <xf numFmtId="0" fontId="24" fillId="0" borderId="69" xfId="0" applyFont="1" applyBorder="1" applyAlignment="1">
      <alignment horizontal="center"/>
    </xf>
    <xf numFmtId="0" fontId="13" fillId="0" borderId="69" xfId="0" applyFont="1" applyBorder="1" applyAlignment="1">
      <alignment horizontal="center"/>
    </xf>
    <xf numFmtId="0" fontId="13" fillId="0" borderId="27" xfId="0" applyFont="1" applyBorder="1"/>
    <xf numFmtId="0" fontId="26" fillId="0" borderId="0" xfId="0" applyFont="1" applyAlignment="1">
      <alignment horizontal="right"/>
    </xf>
    <xf numFmtId="0" fontId="26" fillId="0" borderId="65" xfId="0" applyFont="1" applyBorder="1" applyAlignment="1">
      <alignment horizontal="center"/>
    </xf>
    <xf numFmtId="0" fontId="26" fillId="0" borderId="19" xfId="0" applyFont="1" applyBorder="1" applyAlignment="1">
      <alignment horizontal="center"/>
    </xf>
    <xf numFmtId="0" fontId="26" fillId="0" borderId="66" xfId="0" applyFont="1" applyBorder="1"/>
    <xf numFmtId="0" fontId="26" fillId="0" borderId="66" xfId="0" applyFont="1" applyBorder="1" applyAlignment="1">
      <alignment horizontal="center"/>
    </xf>
    <xf numFmtId="0" fontId="26" fillId="0" borderId="40" xfId="0" applyFont="1" applyBorder="1"/>
    <xf numFmtId="0" fontId="26" fillId="0" borderId="55" xfId="0" applyFont="1" applyBorder="1" applyAlignment="1">
      <alignment horizontal="center"/>
    </xf>
    <xf numFmtId="0" fontId="26" fillId="0" borderId="23" xfId="0" applyFont="1" applyBorder="1" applyAlignment="1">
      <alignment horizontal="center"/>
    </xf>
    <xf numFmtId="0" fontId="26" fillId="0" borderId="9" xfId="0" applyFont="1" applyBorder="1"/>
    <xf numFmtId="0" fontId="26" fillId="0" borderId="67" xfId="0" applyFont="1" applyBorder="1" applyAlignment="1">
      <alignment horizontal="center"/>
    </xf>
    <xf numFmtId="0" fontId="26" fillId="0" borderId="11" xfId="0" applyFont="1" applyBorder="1"/>
    <xf numFmtId="0" fontId="26" fillId="0" borderId="56" xfId="0" applyFont="1" applyBorder="1" applyAlignment="1">
      <alignment horizontal="center"/>
    </xf>
    <xf numFmtId="0" fontId="26" fillId="0" borderId="27" xfId="0" applyFont="1" applyBorder="1" applyAlignment="1">
      <alignment horizontal="center"/>
    </xf>
    <xf numFmtId="0" fontId="26" fillId="0" borderId="69" xfId="0" applyFont="1" applyBorder="1" applyAlignment="1">
      <alignment horizontal="center"/>
    </xf>
    <xf numFmtId="0" fontId="26" fillId="0" borderId="0" xfId="0" applyFont="1"/>
    <xf numFmtId="0" fontId="4" fillId="0" borderId="0" xfId="0" applyFont="1"/>
    <xf numFmtId="0" fontId="27" fillId="0" borderId="0" xfId="0" applyFont="1"/>
    <xf numFmtId="0" fontId="28" fillId="0" borderId="0" xfId="0" applyFont="1"/>
    <xf numFmtId="0" fontId="29" fillId="0" borderId="0" xfId="0" applyFont="1"/>
    <xf numFmtId="0" fontId="27" fillId="0" borderId="0" xfId="0" applyFont="1" applyAlignment="1">
      <alignment horizontal="left"/>
    </xf>
    <xf numFmtId="0" fontId="8" fillId="0" borderId="0" xfId="0" applyFont="1"/>
    <xf numFmtId="0" fontId="30" fillId="0" borderId="0" xfId="0" applyFont="1"/>
    <xf numFmtId="0" fontId="31" fillId="0" borderId="0" xfId="0" applyFont="1"/>
    <xf numFmtId="0" fontId="13" fillId="0" borderId="43" xfId="0" applyFont="1" applyBorder="1"/>
    <xf numFmtId="0" fontId="13" fillId="3" borderId="70" xfId="0" applyFont="1" applyFill="1" applyBorder="1"/>
    <xf numFmtId="0" fontId="5" fillId="0" borderId="0" xfId="0" applyFont="1" applyAlignment="1">
      <alignment horizontal="center"/>
    </xf>
    <xf numFmtId="0" fontId="0" fillId="0" borderId="0" xfId="0"/>
    <xf numFmtId="0" fontId="5" fillId="0" borderId="0" xfId="0" applyFont="1" applyAlignment="1">
      <alignment horizontal="center" vertical="center"/>
    </xf>
    <xf numFmtId="0" fontId="5" fillId="0" borderId="10" xfId="0" applyFont="1" applyBorder="1" applyAlignment="1">
      <alignment horizontal="center"/>
    </xf>
    <xf numFmtId="0" fontId="6" fillId="0" borderId="10" xfId="0" applyFont="1" applyBorder="1"/>
    <xf numFmtId="0" fontId="5" fillId="0" borderId="10" xfId="0" applyFont="1" applyBorder="1" applyAlignment="1">
      <alignment horizontal="center" vertical="center"/>
    </xf>
    <xf numFmtId="0" fontId="10" fillId="0" borderId="16" xfId="0" applyFont="1" applyBorder="1" applyAlignment="1">
      <alignment horizontal="right" vertical="center"/>
    </xf>
    <xf numFmtId="0" fontId="6" fillId="0" borderId="17" xfId="0" applyFont="1" applyBorder="1"/>
    <xf numFmtId="0" fontId="10" fillId="0" borderId="20" xfId="0" applyFont="1" applyBorder="1" applyAlignment="1">
      <alignment horizontal="right" vertical="center"/>
    </xf>
    <xf numFmtId="0" fontId="6" fillId="0" borderId="21" xfId="0" applyFont="1" applyBorder="1"/>
    <xf numFmtId="0" fontId="5" fillId="0" borderId="31" xfId="0" applyFont="1" applyBorder="1" applyAlignment="1">
      <alignment horizontal="left" vertical="center" wrapText="1"/>
    </xf>
    <xf numFmtId="0" fontId="6" fillId="0" borderId="5" xfId="0" applyFont="1" applyBorder="1"/>
    <xf numFmtId="0" fontId="6" fillId="0" borderId="6" xfId="0" applyFont="1" applyBorder="1"/>
    <xf numFmtId="0" fontId="5" fillId="0" borderId="32" xfId="0" applyFont="1" applyBorder="1" applyAlignment="1">
      <alignment horizontal="left" vertical="center" wrapText="1"/>
    </xf>
    <xf numFmtId="0" fontId="6" fillId="0" borderId="33" xfId="0" applyFont="1" applyBorder="1"/>
    <xf numFmtId="0" fontId="6" fillId="0" borderId="34" xfId="0" applyFont="1" applyBorder="1"/>
    <xf numFmtId="0" fontId="6" fillId="0" borderId="35" xfId="0" applyFont="1" applyBorder="1"/>
    <xf numFmtId="0" fontId="6" fillId="0" borderId="36" xfId="0" applyFont="1" applyBorder="1"/>
    <xf numFmtId="0" fontId="6" fillId="0" borderId="37" xfId="0" applyFont="1" applyBorder="1"/>
    <xf numFmtId="0" fontId="5" fillId="0" borderId="38" xfId="0" applyFont="1" applyBorder="1" applyAlignment="1">
      <alignment horizontal="left" vertical="top" wrapText="1"/>
    </xf>
    <xf numFmtId="0" fontId="6" fillId="0" borderId="8" xfId="0" applyFont="1" applyBorder="1"/>
    <xf numFmtId="0" fontId="6" fillId="0" borderId="38" xfId="0" applyFont="1" applyBorder="1"/>
    <xf numFmtId="0" fontId="5" fillId="0" borderId="0" xfId="0" applyFont="1" applyAlignment="1">
      <alignment horizontal="center" wrapText="1"/>
    </xf>
    <xf numFmtId="0" fontId="11" fillId="0" borderId="0" xfId="0" applyFont="1" applyAlignment="1">
      <alignment horizontal="center" vertical="center" wrapText="1"/>
    </xf>
    <xf numFmtId="0" fontId="5" fillId="0" borderId="20" xfId="0" applyFont="1" applyBorder="1" applyAlignment="1">
      <alignment horizontal="center" vertical="center"/>
    </xf>
    <xf numFmtId="0" fontId="6" fillId="0" borderId="29" xfId="0" applyFont="1" applyBorder="1"/>
    <xf numFmtId="0" fontId="5" fillId="0" borderId="24" xfId="0" applyFont="1" applyBorder="1" applyAlignment="1">
      <alignment horizontal="center" vertical="center"/>
    </xf>
    <xf numFmtId="0" fontId="6" fillId="0" borderId="30" xfId="0" applyFont="1" applyBorder="1"/>
    <xf numFmtId="0" fontId="6" fillId="0" borderId="25" xfId="0" applyFont="1" applyBorder="1"/>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left" vertical="center" wrapText="1"/>
    </xf>
    <xf numFmtId="0" fontId="6" fillId="0" borderId="2" xfId="0" applyFont="1" applyBorder="1"/>
    <xf numFmtId="0" fontId="6" fillId="0" borderId="3" xfId="0" applyFont="1" applyBorder="1"/>
    <xf numFmtId="0" fontId="4" fillId="0" borderId="4" xfId="0" applyFont="1" applyBorder="1" applyAlignment="1">
      <alignment horizontal="center" vertical="center" wrapText="1"/>
    </xf>
    <xf numFmtId="0" fontId="6" fillId="0" borderId="7" xfId="0" applyFont="1" applyBorder="1"/>
    <xf numFmtId="0" fontId="6" fillId="0" borderId="9" xfId="0" applyFont="1" applyBorder="1"/>
    <xf numFmtId="0" fontId="5" fillId="0" borderId="10" xfId="0" applyFont="1" applyBorder="1" applyAlignment="1">
      <alignment horizontal="left" vertical="center" wrapText="1"/>
    </xf>
    <xf numFmtId="0" fontId="6" fillId="0" borderId="11" xfId="0" applyFont="1" applyBorder="1"/>
    <xf numFmtId="0" fontId="8" fillId="0" borderId="0" xfId="0" applyFont="1" applyAlignment="1">
      <alignment horizontal="center" vertical="center"/>
    </xf>
    <xf numFmtId="0" fontId="9" fillId="0" borderId="12" xfId="0" applyFont="1" applyBorder="1" applyAlignment="1">
      <alignment horizontal="center" vertical="center"/>
    </xf>
    <xf numFmtId="0" fontId="6" fillId="0" borderId="13" xfId="0" applyFont="1" applyBorder="1"/>
    <xf numFmtId="0" fontId="10" fillId="0" borderId="24" xfId="0" applyFont="1" applyBorder="1" applyAlignment="1">
      <alignment horizontal="right" vertical="center"/>
    </xf>
    <xf numFmtId="0" fontId="5" fillId="0" borderId="16" xfId="0" applyFont="1" applyBorder="1" applyAlignment="1">
      <alignment horizontal="center" vertical="center"/>
    </xf>
    <xf numFmtId="0" fontId="6" fillId="0" borderId="28" xfId="0" applyFont="1" applyBorder="1"/>
    <xf numFmtId="0" fontId="12" fillId="0" borderId="0" xfId="0" applyFont="1" applyAlignment="1">
      <alignment horizontal="center"/>
    </xf>
    <xf numFmtId="0" fontId="14" fillId="0" borderId="0" xfId="0" applyFont="1" applyAlignment="1">
      <alignment horizontal="center"/>
    </xf>
    <xf numFmtId="0" fontId="15" fillId="2" borderId="16" xfId="0" applyFont="1" applyFill="1" applyBorder="1" applyAlignment="1">
      <alignment horizontal="left"/>
    </xf>
    <xf numFmtId="0" fontId="6" fillId="0" borderId="40" xfId="0" applyFont="1" applyBorder="1"/>
    <xf numFmtId="0" fontId="16" fillId="0" borderId="16" xfId="0" applyFont="1" applyBorder="1" applyAlignment="1">
      <alignment horizontal="center"/>
    </xf>
    <xf numFmtId="0" fontId="15" fillId="2" borderId="20" xfId="0" applyFont="1" applyFill="1" applyBorder="1" applyAlignment="1">
      <alignment horizontal="left"/>
    </xf>
    <xf numFmtId="0" fontId="6" fillId="0" borderId="41" xfId="0" applyFont="1" applyBorder="1"/>
    <xf numFmtId="0" fontId="16" fillId="0" borderId="20" xfId="0" applyFont="1" applyBorder="1" applyAlignment="1">
      <alignment horizontal="center"/>
    </xf>
    <xf numFmtId="0" fontId="15" fillId="2" borderId="24" xfId="0" applyFont="1" applyFill="1" applyBorder="1" applyAlignment="1">
      <alignment horizontal="left"/>
    </xf>
    <xf numFmtId="0" fontId="6" fillId="0" borderId="42" xfId="0" applyFont="1" applyBorder="1"/>
    <xf numFmtId="0" fontId="16" fillId="0" borderId="24" xfId="0" applyFont="1" applyBorder="1" applyAlignment="1">
      <alignment horizontal="center"/>
    </xf>
    <xf numFmtId="0" fontId="13" fillId="0" borderId="62"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0" fontId="16" fillId="0" borderId="30" xfId="0" applyFont="1" applyBorder="1" applyAlignment="1">
      <alignment horizontal="center"/>
    </xf>
    <xf numFmtId="0" fontId="35" fillId="0" borderId="0" xfId="0" applyFont="1"/>
    <xf numFmtId="14" fontId="13" fillId="3" borderId="46"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161925</xdr:rowOff>
    </xdr:from>
    <xdr:ext cx="847725" cy="828675"/>
    <xdr:pic>
      <xdr:nvPicPr>
        <xdr:cNvPr id="2" name="image3.jpg">
          <a:extLst>
            <a:ext uri="{FF2B5EF4-FFF2-40B4-BE49-F238E27FC236}">
              <a16:creationId xmlns:a16="http://schemas.microsoft.com/office/drawing/2014/main" id="{00000000-0008-0000-0F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895350" cy="657225"/>
    <xdr:pic>
      <xdr:nvPicPr>
        <xdr:cNvPr id="2" name="image2.png">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6</xdr:row>
      <xdr:rowOff>0</xdr:rowOff>
    </xdr:from>
    <xdr:ext cx="895350" cy="657225"/>
    <xdr:pic>
      <xdr:nvPicPr>
        <xdr:cNvPr id="3" name="image1.png">
          <a:extLst>
            <a:ext uri="{FF2B5EF4-FFF2-40B4-BE49-F238E27FC236}">
              <a16:creationId xmlns:a16="http://schemas.microsoft.com/office/drawing/2014/main" id="{00000000-0008-0000-1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workbookViewId="0">
      <selection sqref="A1:H1"/>
    </sheetView>
  </sheetViews>
  <sheetFormatPr defaultColWidth="12.59765625" defaultRowHeight="15" customHeight="1" x14ac:dyDescent="0.35"/>
  <cols>
    <col min="1" max="1" width="21.59765625" customWidth="1"/>
    <col min="2" max="26" width="11.46484375" customWidth="1"/>
  </cols>
  <sheetData>
    <row r="1" spans="1:8" ht="12.75" customHeight="1" x14ac:dyDescent="0.35">
      <c r="A1" s="218" t="s">
        <v>0</v>
      </c>
      <c r="B1" s="188"/>
      <c r="C1" s="188"/>
      <c r="D1" s="188"/>
      <c r="E1" s="188"/>
      <c r="F1" s="188"/>
      <c r="G1" s="188"/>
      <c r="H1" s="188"/>
    </row>
    <row r="2" spans="1:8" ht="12.75" customHeight="1" x14ac:dyDescent="0.35">
      <c r="A2" s="219" t="s">
        <v>1</v>
      </c>
      <c r="B2" s="188"/>
      <c r="C2" s="188"/>
      <c r="D2" s="188"/>
      <c r="E2" s="188"/>
      <c r="F2" s="188"/>
      <c r="G2" s="188"/>
      <c r="H2" s="188"/>
    </row>
    <row r="3" spans="1:8" ht="12.75" customHeight="1" x14ac:dyDescent="0.35">
      <c r="A3" s="1"/>
      <c r="B3" s="1"/>
    </row>
    <row r="4" spans="1:8" ht="27.75" customHeight="1" x14ac:dyDescent="0.35">
      <c r="A4" s="2" t="s">
        <v>2</v>
      </c>
      <c r="B4" s="220" t="s">
        <v>3</v>
      </c>
      <c r="C4" s="221"/>
      <c r="D4" s="221"/>
      <c r="E4" s="221"/>
      <c r="F4" s="221"/>
      <c r="G4" s="221"/>
      <c r="H4" s="222"/>
    </row>
    <row r="5" spans="1:8" ht="12.75" customHeight="1" x14ac:dyDescent="0.35">
      <c r="A5" s="223" t="s">
        <v>4</v>
      </c>
      <c r="B5" s="217" t="s">
        <v>5</v>
      </c>
      <c r="C5" s="198"/>
      <c r="D5" s="198"/>
      <c r="E5" s="198"/>
      <c r="F5" s="198"/>
      <c r="G5" s="198"/>
      <c r="H5" s="199"/>
    </row>
    <row r="6" spans="1:8" ht="12.75" customHeight="1" x14ac:dyDescent="0.35">
      <c r="A6" s="224"/>
      <c r="B6" s="216" t="s">
        <v>6</v>
      </c>
      <c r="C6" s="188"/>
      <c r="D6" s="188"/>
      <c r="E6" s="188"/>
      <c r="F6" s="188"/>
      <c r="G6" s="188"/>
      <c r="H6" s="207"/>
    </row>
    <row r="7" spans="1:8" ht="12.75" customHeight="1" x14ac:dyDescent="0.35">
      <c r="A7" s="224"/>
      <c r="B7" s="216" t="s">
        <v>7</v>
      </c>
      <c r="C7" s="188"/>
      <c r="D7" s="188"/>
      <c r="E7" s="188"/>
      <c r="F7" s="188"/>
      <c r="G7" s="188"/>
      <c r="H7" s="207"/>
    </row>
    <row r="8" spans="1:8" ht="12.75" customHeight="1" x14ac:dyDescent="0.35">
      <c r="A8" s="224"/>
      <c r="B8" s="216" t="s">
        <v>8</v>
      </c>
      <c r="C8" s="188"/>
      <c r="D8" s="188"/>
      <c r="E8" s="188"/>
      <c r="F8" s="188"/>
      <c r="G8" s="188"/>
      <c r="H8" s="207"/>
    </row>
    <row r="9" spans="1:8" ht="12.75" customHeight="1" x14ac:dyDescent="0.35">
      <c r="A9" s="225"/>
      <c r="B9" s="226" t="s">
        <v>9</v>
      </c>
      <c r="C9" s="191"/>
      <c r="D9" s="191"/>
      <c r="E9" s="191"/>
      <c r="F9" s="191"/>
      <c r="G9" s="191"/>
      <c r="H9" s="227"/>
    </row>
    <row r="10" spans="1:8" ht="24" customHeight="1" x14ac:dyDescent="0.35">
      <c r="A10" s="223" t="s">
        <v>10</v>
      </c>
      <c r="B10" s="217" t="s">
        <v>11</v>
      </c>
      <c r="C10" s="198"/>
      <c r="D10" s="198"/>
      <c r="E10" s="198"/>
      <c r="F10" s="198"/>
      <c r="G10" s="198"/>
      <c r="H10" s="199"/>
    </row>
    <row r="11" spans="1:8" ht="13.5" customHeight="1" x14ac:dyDescent="0.35">
      <c r="A11" s="224"/>
      <c r="B11" s="216" t="s">
        <v>12</v>
      </c>
      <c r="C11" s="188"/>
      <c r="D11" s="188"/>
      <c r="E11" s="188"/>
      <c r="F11" s="188"/>
      <c r="G11" s="188"/>
      <c r="H11" s="207"/>
    </row>
    <row r="12" spans="1:8" ht="24" customHeight="1" x14ac:dyDescent="0.35">
      <c r="A12" s="224"/>
      <c r="B12" s="216" t="s">
        <v>13</v>
      </c>
      <c r="C12" s="188"/>
      <c r="D12" s="188"/>
      <c r="E12" s="188"/>
      <c r="F12" s="188"/>
      <c r="G12" s="188"/>
      <c r="H12" s="207"/>
    </row>
    <row r="13" spans="1:8" ht="24" customHeight="1" x14ac:dyDescent="0.35">
      <c r="A13" s="225"/>
      <c r="B13" s="226" t="s">
        <v>14</v>
      </c>
      <c r="C13" s="191"/>
      <c r="D13" s="191"/>
      <c r="E13" s="191"/>
      <c r="F13" s="191"/>
      <c r="G13" s="191"/>
      <c r="H13" s="227"/>
    </row>
    <row r="14" spans="1:8" ht="12.75" customHeight="1" x14ac:dyDescent="0.4">
      <c r="A14" s="3"/>
      <c r="B14" s="3"/>
    </row>
    <row r="15" spans="1:8" ht="12.75" customHeight="1" x14ac:dyDescent="0.35">
      <c r="A15" s="228" t="s">
        <v>15</v>
      </c>
      <c r="B15" s="188"/>
      <c r="C15" s="188"/>
      <c r="D15" s="188"/>
      <c r="E15" s="188"/>
      <c r="F15" s="188"/>
      <c r="G15" s="188"/>
      <c r="H15" s="188"/>
    </row>
    <row r="16" spans="1:8" ht="12.75" customHeight="1" x14ac:dyDescent="0.35">
      <c r="A16" s="229" t="s">
        <v>0</v>
      </c>
      <c r="B16" s="230"/>
      <c r="C16" s="4" t="s">
        <v>16</v>
      </c>
      <c r="D16" s="4" t="s">
        <v>17</v>
      </c>
      <c r="E16" s="4" t="s">
        <v>18</v>
      </c>
      <c r="F16" s="4" t="s">
        <v>19</v>
      </c>
      <c r="G16" s="4" t="s">
        <v>20</v>
      </c>
      <c r="H16" s="5" t="s">
        <v>21</v>
      </c>
    </row>
    <row r="17" spans="1:8" ht="12.75" customHeight="1" x14ac:dyDescent="0.35">
      <c r="A17" s="193" t="s">
        <v>22</v>
      </c>
      <c r="B17" s="194"/>
      <c r="C17" s="6" t="s">
        <v>23</v>
      </c>
      <c r="D17" s="6" t="s">
        <v>24</v>
      </c>
      <c r="E17" s="6" t="s">
        <v>25</v>
      </c>
      <c r="F17" s="7"/>
      <c r="G17" s="7"/>
      <c r="H17" s="8"/>
    </row>
    <row r="18" spans="1:8" ht="12.75" customHeight="1" x14ac:dyDescent="0.35">
      <c r="A18" s="195" t="s">
        <v>26</v>
      </c>
      <c r="B18" s="196"/>
      <c r="C18" s="9">
        <v>1500</v>
      </c>
      <c r="D18" s="10">
        <v>450</v>
      </c>
      <c r="E18" s="10">
        <v>150</v>
      </c>
      <c r="F18" s="11"/>
      <c r="G18" s="11"/>
      <c r="H18" s="12"/>
    </row>
    <row r="19" spans="1:8" ht="12.75" customHeight="1" x14ac:dyDescent="0.35">
      <c r="A19" s="195" t="s">
        <v>27</v>
      </c>
      <c r="B19" s="196"/>
      <c r="C19" s="10">
        <v>80</v>
      </c>
      <c r="D19" s="10">
        <v>60</v>
      </c>
      <c r="E19" s="10">
        <v>60</v>
      </c>
      <c r="F19" s="10">
        <v>30</v>
      </c>
      <c r="G19" s="10">
        <v>20</v>
      </c>
      <c r="H19" s="13" t="s">
        <v>28</v>
      </c>
    </row>
    <row r="20" spans="1:8" ht="12.75" customHeight="1" x14ac:dyDescent="0.35">
      <c r="A20" s="195" t="s">
        <v>29</v>
      </c>
      <c r="B20" s="196"/>
      <c r="C20" s="10" t="s">
        <v>30</v>
      </c>
      <c r="D20" s="10" t="s">
        <v>30</v>
      </c>
      <c r="E20" s="10" t="s">
        <v>30</v>
      </c>
      <c r="F20" s="10" t="s">
        <v>31</v>
      </c>
      <c r="G20" s="10" t="s">
        <v>32</v>
      </c>
      <c r="H20" s="13" t="s">
        <v>33</v>
      </c>
    </row>
    <row r="21" spans="1:8" ht="12.75" customHeight="1" x14ac:dyDescent="0.35">
      <c r="A21" s="195" t="s">
        <v>34</v>
      </c>
      <c r="B21" s="196"/>
      <c r="C21" s="9">
        <v>1000</v>
      </c>
      <c r="D21" s="10">
        <v>500</v>
      </c>
      <c r="E21" s="10">
        <v>200</v>
      </c>
      <c r="F21" s="10">
        <v>100</v>
      </c>
      <c r="G21" s="11"/>
      <c r="H21" s="12"/>
    </row>
    <row r="22" spans="1:8" ht="12.75" customHeight="1" x14ac:dyDescent="0.35">
      <c r="A22" s="195" t="s">
        <v>35</v>
      </c>
      <c r="B22" s="196"/>
      <c r="C22" s="10">
        <v>3</v>
      </c>
      <c r="D22" s="10">
        <v>3</v>
      </c>
      <c r="E22" s="10">
        <v>2</v>
      </c>
      <c r="F22" s="10">
        <v>2</v>
      </c>
      <c r="G22" s="10">
        <v>2</v>
      </c>
      <c r="H22" s="13">
        <v>1</v>
      </c>
    </row>
    <row r="23" spans="1:8" ht="12.75" customHeight="1" x14ac:dyDescent="0.35">
      <c r="A23" s="195" t="s">
        <v>36</v>
      </c>
      <c r="B23" s="196"/>
      <c r="C23" s="10">
        <v>30</v>
      </c>
      <c r="D23" s="10">
        <v>25</v>
      </c>
      <c r="E23" s="10">
        <v>20</v>
      </c>
      <c r="F23" s="10">
        <v>15</v>
      </c>
      <c r="G23" s="10">
        <v>10</v>
      </c>
      <c r="H23" s="13">
        <v>5</v>
      </c>
    </row>
    <row r="24" spans="1:8" ht="12.75" customHeight="1" x14ac:dyDescent="0.35">
      <c r="A24" s="231" t="s">
        <v>37</v>
      </c>
      <c r="B24" s="215"/>
      <c r="C24" s="14" t="s">
        <v>38</v>
      </c>
      <c r="D24" s="14" t="s">
        <v>38</v>
      </c>
      <c r="E24" s="14" t="s">
        <v>39</v>
      </c>
      <c r="F24" s="14" t="s">
        <v>39</v>
      </c>
      <c r="G24" s="14" t="s">
        <v>40</v>
      </c>
      <c r="H24" s="15" t="s">
        <v>41</v>
      </c>
    </row>
    <row r="25" spans="1:8" ht="12.75" customHeight="1" x14ac:dyDescent="0.35">
      <c r="A25" s="193" t="s">
        <v>42</v>
      </c>
      <c r="B25" s="194"/>
      <c r="C25" s="6" t="s">
        <v>43</v>
      </c>
      <c r="D25" s="7"/>
      <c r="E25" s="7"/>
      <c r="F25" s="7"/>
      <c r="G25" s="7"/>
      <c r="H25" s="16"/>
    </row>
    <row r="26" spans="1:8" ht="12.75" customHeight="1" x14ac:dyDescent="0.35">
      <c r="A26" s="195" t="s">
        <v>44</v>
      </c>
      <c r="B26" s="196"/>
      <c r="C26" s="10" t="s">
        <v>43</v>
      </c>
      <c r="D26" s="10" t="s">
        <v>43</v>
      </c>
      <c r="E26" s="10" t="s">
        <v>43</v>
      </c>
      <c r="F26" s="11"/>
      <c r="G26" s="11"/>
      <c r="H26" s="13"/>
    </row>
    <row r="27" spans="1:8" ht="12.75" customHeight="1" x14ac:dyDescent="0.35">
      <c r="A27" s="195" t="s">
        <v>45</v>
      </c>
      <c r="B27" s="196"/>
      <c r="C27" s="10" t="s">
        <v>43</v>
      </c>
      <c r="D27" s="10" t="s">
        <v>43</v>
      </c>
      <c r="E27" s="10" t="s">
        <v>43</v>
      </c>
      <c r="F27" s="10" t="s">
        <v>43</v>
      </c>
      <c r="G27" s="11"/>
      <c r="H27" s="13"/>
    </row>
    <row r="28" spans="1:8" ht="12.75" customHeight="1" x14ac:dyDescent="0.35">
      <c r="A28" s="195" t="s">
        <v>46</v>
      </c>
      <c r="B28" s="196"/>
      <c r="C28" s="10" t="s">
        <v>43</v>
      </c>
      <c r="D28" s="10" t="s">
        <v>43</v>
      </c>
      <c r="E28" s="10" t="s">
        <v>43</v>
      </c>
      <c r="F28" s="10" t="s">
        <v>43</v>
      </c>
      <c r="G28" s="10" t="s">
        <v>43</v>
      </c>
      <c r="H28" s="13" t="s">
        <v>43</v>
      </c>
    </row>
    <row r="29" spans="1:8" ht="12.75" customHeight="1" x14ac:dyDescent="0.35">
      <c r="A29" s="195" t="s">
        <v>47</v>
      </c>
      <c r="B29" s="196"/>
      <c r="C29" s="10" t="s">
        <v>43</v>
      </c>
      <c r="D29" s="10" t="s">
        <v>43</v>
      </c>
      <c r="E29" s="10" t="s">
        <v>43</v>
      </c>
      <c r="F29" s="10" t="s">
        <v>43</v>
      </c>
      <c r="G29" s="10" t="s">
        <v>43</v>
      </c>
      <c r="H29" s="13" t="s">
        <v>43</v>
      </c>
    </row>
    <row r="30" spans="1:8" ht="12.75" customHeight="1" x14ac:dyDescent="0.35">
      <c r="A30" s="195" t="s">
        <v>48</v>
      </c>
      <c r="B30" s="196"/>
      <c r="C30" s="11"/>
      <c r="D30" s="10" t="s">
        <v>43</v>
      </c>
      <c r="E30" s="10" t="s">
        <v>43</v>
      </c>
      <c r="F30" s="10" t="s">
        <v>43</v>
      </c>
      <c r="G30" s="10" t="s">
        <v>43</v>
      </c>
      <c r="H30" s="13" t="s">
        <v>43</v>
      </c>
    </row>
    <row r="31" spans="1:8" ht="12.75" customHeight="1" x14ac:dyDescent="0.35">
      <c r="A31" s="195" t="s">
        <v>49</v>
      </c>
      <c r="B31" s="196"/>
      <c r="C31" s="11"/>
      <c r="D31" s="11"/>
      <c r="E31" s="10" t="s">
        <v>43</v>
      </c>
      <c r="F31" s="10" t="s">
        <v>43</v>
      </c>
      <c r="G31" s="10" t="s">
        <v>43</v>
      </c>
      <c r="H31" s="13" t="s">
        <v>43</v>
      </c>
    </row>
    <row r="32" spans="1:8" ht="12.75" customHeight="1" x14ac:dyDescent="0.35">
      <c r="A32" s="231" t="s">
        <v>50</v>
      </c>
      <c r="B32" s="215"/>
      <c r="C32" s="17"/>
      <c r="D32" s="17"/>
      <c r="E32" s="17"/>
      <c r="F32" s="17"/>
      <c r="G32" s="14" t="s">
        <v>43</v>
      </c>
      <c r="H32" s="15" t="s">
        <v>43</v>
      </c>
    </row>
    <row r="33" spans="1:8" ht="12.75" customHeight="1" x14ac:dyDescent="0.4">
      <c r="A33" s="18" t="s">
        <v>51</v>
      </c>
      <c r="B33" s="3"/>
    </row>
    <row r="34" spans="1:8" ht="12.75" customHeight="1" x14ac:dyDescent="0.4">
      <c r="A34" s="18"/>
      <c r="B34" s="3"/>
    </row>
    <row r="35" spans="1:8" ht="12.75" customHeight="1" x14ac:dyDescent="0.35">
      <c r="A35" s="216" t="s">
        <v>52</v>
      </c>
      <c r="B35" s="188"/>
      <c r="C35" s="188"/>
      <c r="D35" s="188"/>
      <c r="E35" s="188"/>
      <c r="F35" s="188"/>
      <c r="G35" s="188"/>
      <c r="H35" s="188"/>
    </row>
    <row r="36" spans="1:8" ht="12.75" customHeight="1" x14ac:dyDescent="0.35">
      <c r="A36" s="188"/>
      <c r="B36" s="188"/>
      <c r="C36" s="188"/>
      <c r="D36" s="188"/>
      <c r="E36" s="188"/>
      <c r="F36" s="188"/>
      <c r="G36" s="188"/>
      <c r="H36" s="188"/>
    </row>
    <row r="37" spans="1:8" ht="12.75" customHeight="1" x14ac:dyDescent="0.4">
      <c r="A37" s="3"/>
      <c r="B37" s="3"/>
    </row>
    <row r="38" spans="1:8" ht="12.75" customHeight="1" x14ac:dyDescent="0.35">
      <c r="A38" s="229" t="s">
        <v>53</v>
      </c>
      <c r="B38" s="221"/>
      <c r="C38" s="230"/>
      <c r="D38" s="4" t="s">
        <v>54</v>
      </c>
      <c r="E38" s="4" t="s">
        <v>55</v>
      </c>
      <c r="F38" s="4" t="s">
        <v>56</v>
      </c>
      <c r="G38" s="4" t="s">
        <v>57</v>
      </c>
      <c r="H38" s="5" t="s">
        <v>58</v>
      </c>
    </row>
    <row r="39" spans="1:8" ht="12.75" customHeight="1" x14ac:dyDescent="0.35">
      <c r="A39" s="232" t="s">
        <v>59</v>
      </c>
      <c r="B39" s="233"/>
      <c r="C39" s="194"/>
      <c r="D39" s="19">
        <v>1000</v>
      </c>
      <c r="E39" s="19">
        <v>942.3</v>
      </c>
      <c r="F39" s="19">
        <v>900</v>
      </c>
      <c r="G39" s="19">
        <v>868.1</v>
      </c>
      <c r="H39" s="20">
        <v>842.41</v>
      </c>
    </row>
    <row r="40" spans="1:8" ht="12.75" customHeight="1" x14ac:dyDescent="0.35">
      <c r="A40" s="211" t="s">
        <v>60</v>
      </c>
      <c r="B40" s="212"/>
      <c r="C40" s="196"/>
      <c r="D40" s="21">
        <v>850</v>
      </c>
      <c r="E40" s="21">
        <v>800.96</v>
      </c>
      <c r="F40" s="21">
        <v>765</v>
      </c>
      <c r="G40" s="21">
        <v>737.89</v>
      </c>
      <c r="H40" s="22">
        <v>716.04</v>
      </c>
    </row>
    <row r="41" spans="1:8" ht="12.75" customHeight="1" x14ac:dyDescent="0.35">
      <c r="A41" s="211" t="s">
        <v>61</v>
      </c>
      <c r="B41" s="212"/>
      <c r="C41" s="196"/>
      <c r="D41" s="21">
        <v>500</v>
      </c>
      <c r="E41" s="21">
        <v>471.15</v>
      </c>
      <c r="F41" s="21">
        <v>450</v>
      </c>
      <c r="G41" s="21">
        <v>434.05</v>
      </c>
      <c r="H41" s="22">
        <v>412.2</v>
      </c>
    </row>
    <row r="42" spans="1:8" ht="12.75" customHeight="1" x14ac:dyDescent="0.35">
      <c r="A42" s="211" t="s">
        <v>60</v>
      </c>
      <c r="B42" s="212"/>
      <c r="C42" s="196"/>
      <c r="D42" s="21">
        <v>850</v>
      </c>
      <c r="E42" s="21">
        <v>800.96</v>
      </c>
      <c r="F42" s="21">
        <v>765</v>
      </c>
      <c r="G42" s="21">
        <v>737.89</v>
      </c>
      <c r="H42" s="22">
        <v>716.04</v>
      </c>
    </row>
    <row r="43" spans="1:8" ht="12.75" customHeight="1" x14ac:dyDescent="0.35">
      <c r="A43" s="211" t="s">
        <v>62</v>
      </c>
      <c r="B43" s="212"/>
      <c r="C43" s="196"/>
      <c r="D43" s="21">
        <v>400</v>
      </c>
      <c r="E43" s="21">
        <v>376.92</v>
      </c>
      <c r="F43" s="21">
        <v>360</v>
      </c>
      <c r="G43" s="21">
        <v>347.22</v>
      </c>
      <c r="H43" s="22">
        <v>336.98</v>
      </c>
    </row>
    <row r="44" spans="1:8" ht="12.75" customHeight="1" x14ac:dyDescent="0.35">
      <c r="A44" s="211" t="s">
        <v>63</v>
      </c>
      <c r="B44" s="212"/>
      <c r="C44" s="196"/>
      <c r="D44" s="21">
        <v>200</v>
      </c>
      <c r="E44" s="21">
        <v>188.46</v>
      </c>
      <c r="F44" s="21">
        <v>180</v>
      </c>
      <c r="G44" s="21">
        <v>173.61</v>
      </c>
      <c r="H44" s="22">
        <v>168.48</v>
      </c>
    </row>
    <row r="45" spans="1:8" ht="12.75" customHeight="1" x14ac:dyDescent="0.35">
      <c r="A45" s="213" t="s">
        <v>64</v>
      </c>
      <c r="B45" s="214"/>
      <c r="C45" s="215"/>
      <c r="D45" s="23">
        <v>100</v>
      </c>
      <c r="E45" s="23">
        <v>94.23</v>
      </c>
      <c r="F45" s="23">
        <v>90</v>
      </c>
      <c r="G45" s="23">
        <v>86.81</v>
      </c>
      <c r="H45" s="24">
        <v>84.24</v>
      </c>
    </row>
    <row r="46" spans="1:8" ht="12.75" customHeight="1" x14ac:dyDescent="0.35"/>
    <row r="47" spans="1:8" ht="12" customHeight="1" x14ac:dyDescent="0.35">
      <c r="A47" s="197" t="s">
        <v>65</v>
      </c>
      <c r="B47" s="198"/>
      <c r="C47" s="198"/>
      <c r="D47" s="198"/>
      <c r="E47" s="198"/>
      <c r="F47" s="198"/>
      <c r="G47" s="198"/>
      <c r="H47" s="199"/>
    </row>
    <row r="48" spans="1:8" ht="12" customHeight="1" x14ac:dyDescent="0.35">
      <c r="A48" s="200" t="s">
        <v>66</v>
      </c>
      <c r="B48" s="201"/>
      <c r="C48" s="201"/>
      <c r="D48" s="201"/>
      <c r="E48" s="201"/>
      <c r="F48" s="201"/>
      <c r="G48" s="201"/>
      <c r="H48" s="202"/>
    </row>
    <row r="49" spans="1:8" ht="12.75" customHeight="1" x14ac:dyDescent="0.35">
      <c r="A49" s="203"/>
      <c r="B49" s="204"/>
      <c r="C49" s="204"/>
      <c r="D49" s="204"/>
      <c r="E49" s="204"/>
      <c r="F49" s="204"/>
      <c r="G49" s="204"/>
      <c r="H49" s="205"/>
    </row>
    <row r="50" spans="1:8" ht="12" customHeight="1" x14ac:dyDescent="0.35">
      <c r="A50" s="206" t="s">
        <v>67</v>
      </c>
      <c r="B50" s="188"/>
      <c r="C50" s="188"/>
      <c r="D50" s="188"/>
      <c r="E50" s="188"/>
      <c r="F50" s="188"/>
      <c r="G50" s="188"/>
      <c r="H50" s="207"/>
    </row>
    <row r="51" spans="1:8" ht="12.75" customHeight="1" x14ac:dyDescent="0.35">
      <c r="A51" s="208"/>
      <c r="B51" s="188"/>
      <c r="C51" s="188"/>
      <c r="D51" s="188"/>
      <c r="E51" s="188"/>
      <c r="F51" s="188"/>
      <c r="G51" s="188"/>
      <c r="H51" s="207"/>
    </row>
    <row r="52" spans="1:8" ht="13.5" customHeight="1" x14ac:dyDescent="0.35">
      <c r="A52" s="25"/>
      <c r="B52" s="209"/>
      <c r="C52" s="188"/>
      <c r="D52" s="210" t="s">
        <v>68</v>
      </c>
      <c r="E52" s="188"/>
      <c r="F52" s="26" t="s">
        <v>69</v>
      </c>
      <c r="G52" s="27"/>
      <c r="H52" s="28"/>
    </row>
    <row r="53" spans="1:8" ht="12.75" customHeight="1" x14ac:dyDescent="0.4">
      <c r="A53" s="29"/>
      <c r="B53" s="187"/>
      <c r="C53" s="188"/>
      <c r="D53" s="189" t="s">
        <v>70</v>
      </c>
      <c r="E53" s="188"/>
      <c r="F53" s="30" t="s">
        <v>71</v>
      </c>
      <c r="G53" s="3"/>
      <c r="H53" s="31"/>
    </row>
    <row r="54" spans="1:8" ht="12.75" customHeight="1" x14ac:dyDescent="0.4">
      <c r="A54" s="29"/>
      <c r="B54" s="187"/>
      <c r="C54" s="188"/>
      <c r="D54" s="189" t="s">
        <v>72</v>
      </c>
      <c r="E54" s="188"/>
      <c r="F54" s="30" t="s">
        <v>73</v>
      </c>
      <c r="G54" s="3"/>
      <c r="H54" s="31"/>
    </row>
    <row r="55" spans="1:8" ht="12.75" customHeight="1" x14ac:dyDescent="0.4">
      <c r="A55" s="29"/>
      <c r="B55" s="187"/>
      <c r="C55" s="188"/>
      <c r="D55" s="189" t="s">
        <v>74</v>
      </c>
      <c r="E55" s="188"/>
      <c r="F55" s="32" t="s">
        <v>75</v>
      </c>
      <c r="G55" s="3"/>
      <c r="H55" s="31"/>
    </row>
    <row r="56" spans="1:8" ht="12.75" customHeight="1" x14ac:dyDescent="0.4">
      <c r="A56" s="29"/>
      <c r="B56" s="187"/>
      <c r="C56" s="188"/>
      <c r="D56" s="189" t="s">
        <v>76</v>
      </c>
      <c r="E56" s="188"/>
      <c r="F56" s="32" t="s">
        <v>77</v>
      </c>
      <c r="G56" s="3"/>
      <c r="H56" s="31"/>
    </row>
    <row r="57" spans="1:8" ht="12" customHeight="1" x14ac:dyDescent="0.4">
      <c r="A57" s="33"/>
      <c r="B57" s="190"/>
      <c r="C57" s="191"/>
      <c r="D57" s="192" t="s">
        <v>78</v>
      </c>
      <c r="E57" s="191"/>
      <c r="F57" s="34" t="s">
        <v>79</v>
      </c>
      <c r="G57" s="35"/>
      <c r="H57" s="36"/>
    </row>
    <row r="58" spans="1:8" ht="12.75" customHeight="1" x14ac:dyDescent="0.35"/>
    <row r="59" spans="1:8" ht="12.75" customHeight="1" x14ac:dyDescent="0.35"/>
    <row r="60" spans="1:8" ht="12.75" customHeight="1" x14ac:dyDescent="0.35"/>
    <row r="61" spans="1:8" ht="12.75" customHeight="1" x14ac:dyDescent="0.35"/>
    <row r="62" spans="1:8" ht="12.75" customHeight="1" x14ac:dyDescent="0.35"/>
    <row r="63" spans="1:8" ht="12.75" customHeight="1" x14ac:dyDescent="0.35"/>
    <row r="64" spans="1:8"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56">
    <mergeCell ref="A28:B28"/>
    <mergeCell ref="A29:B29"/>
    <mergeCell ref="A30:B30"/>
    <mergeCell ref="A31:B31"/>
    <mergeCell ref="A32:B32"/>
    <mergeCell ref="A35:H36"/>
    <mergeCell ref="A38:C38"/>
    <mergeCell ref="A39:C39"/>
    <mergeCell ref="A40:C40"/>
    <mergeCell ref="A41:C41"/>
    <mergeCell ref="A20:B20"/>
    <mergeCell ref="A21:B21"/>
    <mergeCell ref="A22:B22"/>
    <mergeCell ref="A23:B23"/>
    <mergeCell ref="A24:B24"/>
    <mergeCell ref="A15:H15"/>
    <mergeCell ref="A16:B16"/>
    <mergeCell ref="A17:B17"/>
    <mergeCell ref="A18:B18"/>
    <mergeCell ref="A19:B19"/>
    <mergeCell ref="B7:H7"/>
    <mergeCell ref="B10:H10"/>
    <mergeCell ref="B11:H11"/>
    <mergeCell ref="B12:H12"/>
    <mergeCell ref="A1:H1"/>
    <mergeCell ref="A2:H2"/>
    <mergeCell ref="B4:H4"/>
    <mergeCell ref="A5:A9"/>
    <mergeCell ref="B5:H5"/>
    <mergeCell ref="B6:H6"/>
    <mergeCell ref="A10:A13"/>
    <mergeCell ref="B13:H13"/>
    <mergeCell ref="B8:H8"/>
    <mergeCell ref="B9:H9"/>
    <mergeCell ref="A25:B25"/>
    <mergeCell ref="A26:B26"/>
    <mergeCell ref="A27:B27"/>
    <mergeCell ref="B54:C54"/>
    <mergeCell ref="D54:E54"/>
    <mergeCell ref="A47:H47"/>
    <mergeCell ref="A48:H49"/>
    <mergeCell ref="A50:H51"/>
    <mergeCell ref="B52:C52"/>
    <mergeCell ref="D52:E52"/>
    <mergeCell ref="B53:C53"/>
    <mergeCell ref="D53:E53"/>
    <mergeCell ref="A42:C42"/>
    <mergeCell ref="A43:C43"/>
    <mergeCell ref="A44:C44"/>
    <mergeCell ref="A45:C45"/>
    <mergeCell ref="B55:C55"/>
    <mergeCell ref="D55:E55"/>
    <mergeCell ref="B56:C56"/>
    <mergeCell ref="D56:E56"/>
    <mergeCell ref="B57:C57"/>
    <mergeCell ref="D57:E57"/>
  </mergeCells>
  <pageMargins left="0.75" right="0.75" top="1" bottom="1" header="0" footer="0"/>
  <pageSetup paperSize="9" orientation="portrait"/>
  <headerFooter>
    <oddFooter>&amp;L#000000Público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000"/>
  <sheetViews>
    <sheetView workbookViewId="0"/>
  </sheetViews>
  <sheetFormatPr defaultColWidth="12.59765625" defaultRowHeight="15" customHeight="1" x14ac:dyDescent="0.35"/>
  <cols>
    <col min="1" max="1" width="15.46484375" customWidth="1"/>
    <col min="2" max="2" width="8.59765625" customWidth="1"/>
    <col min="3" max="3" width="12.46484375" customWidth="1"/>
    <col min="4" max="4" width="13.1328125" customWidth="1"/>
    <col min="5" max="6" width="8.59765625" customWidth="1"/>
    <col min="7" max="7" width="10.3984375" customWidth="1"/>
    <col min="8" max="8" width="14.1328125" customWidth="1"/>
    <col min="9" max="26" width="8.59765625" customWidth="1"/>
  </cols>
  <sheetData>
    <row r="1" spans="1:17" ht="12.75" customHeight="1" x14ac:dyDescent="0.7">
      <c r="A1" s="234" t="s">
        <v>80</v>
      </c>
      <c r="B1" s="188"/>
      <c r="C1" s="188"/>
      <c r="D1" s="188"/>
      <c r="E1" s="188"/>
      <c r="F1" s="188"/>
      <c r="G1" s="188"/>
      <c r="H1" s="188"/>
      <c r="I1" s="188"/>
    </row>
    <row r="2" spans="1:17" ht="12.75" customHeight="1" x14ac:dyDescent="0.5">
      <c r="A2" s="235" t="s">
        <v>81</v>
      </c>
      <c r="B2" s="188"/>
      <c r="C2" s="188"/>
      <c r="D2" s="188"/>
      <c r="E2" s="188"/>
      <c r="F2" s="188"/>
      <c r="G2" s="188"/>
      <c r="H2" s="188"/>
      <c r="I2" s="188"/>
    </row>
    <row r="3" spans="1:17" ht="12.75" customHeight="1" x14ac:dyDescent="0.35">
      <c r="A3" s="40"/>
      <c r="B3" s="38"/>
      <c r="C3" s="38"/>
      <c r="D3" s="38"/>
      <c r="E3" s="38"/>
      <c r="F3" s="38"/>
      <c r="G3" s="38"/>
      <c r="H3" s="38"/>
      <c r="I3" s="38"/>
    </row>
    <row r="4" spans="1:17" ht="12.75" customHeight="1" x14ac:dyDescent="0.35">
      <c r="A4" s="40"/>
      <c r="B4" s="38"/>
      <c r="C4" s="38"/>
      <c r="D4" s="38"/>
      <c r="E4" s="38"/>
      <c r="F4" s="38"/>
      <c r="G4" s="38"/>
      <c r="H4" s="38"/>
      <c r="I4" s="38"/>
    </row>
    <row r="5" spans="1:17" ht="12.75" customHeight="1" x14ac:dyDescent="0.4">
      <c r="A5" s="236" t="s">
        <v>82</v>
      </c>
      <c r="B5" s="237"/>
      <c r="C5" s="238"/>
      <c r="D5" s="233"/>
      <c r="E5" s="233"/>
      <c r="F5" s="237"/>
      <c r="G5" s="38"/>
      <c r="H5" s="38"/>
      <c r="I5" s="38"/>
    </row>
    <row r="6" spans="1:17" ht="12.75" customHeight="1" x14ac:dyDescent="0.4">
      <c r="A6" s="239" t="s">
        <v>83</v>
      </c>
      <c r="B6" s="240"/>
      <c r="C6" s="241"/>
      <c r="D6" s="212"/>
      <c r="E6" s="212"/>
      <c r="F6" s="240"/>
      <c r="G6" s="38"/>
      <c r="H6" s="115"/>
      <c r="I6" s="38"/>
    </row>
    <row r="7" spans="1:17" ht="12.75" customHeight="1" x14ac:dyDescent="0.4">
      <c r="A7" s="239" t="s">
        <v>84</v>
      </c>
      <c r="B7" s="240"/>
      <c r="C7" s="241"/>
      <c r="D7" s="212"/>
      <c r="E7" s="212"/>
      <c r="F7" s="240"/>
      <c r="G7" s="38"/>
      <c r="H7" s="38"/>
      <c r="I7" s="38"/>
    </row>
    <row r="8" spans="1:17" ht="12.75" customHeight="1" x14ac:dyDescent="0.4">
      <c r="A8" s="239" t="s">
        <v>85</v>
      </c>
      <c r="B8" s="240"/>
      <c r="C8" s="241"/>
      <c r="D8" s="212"/>
      <c r="E8" s="212"/>
      <c r="F8" s="240"/>
      <c r="G8" s="38"/>
      <c r="H8" s="38"/>
      <c r="I8" s="38"/>
    </row>
    <row r="9" spans="1:17" ht="12.75" customHeight="1" x14ac:dyDescent="0.4">
      <c r="A9" s="242" t="s">
        <v>86</v>
      </c>
      <c r="B9" s="243"/>
      <c r="C9" s="244"/>
      <c r="D9" s="214"/>
      <c r="E9" s="214"/>
      <c r="F9" s="243"/>
      <c r="G9" s="38"/>
      <c r="H9" s="38"/>
      <c r="J9" s="116" t="s">
        <v>196</v>
      </c>
    </row>
    <row r="10" spans="1:17" ht="12.75" customHeight="1" x14ac:dyDescent="0.35"/>
    <row r="11" spans="1:17" ht="12.75" customHeight="1" x14ac:dyDescent="0.35">
      <c r="A11" s="245" t="s">
        <v>87</v>
      </c>
      <c r="B11" s="212"/>
      <c r="C11" s="212"/>
      <c r="D11" s="212"/>
      <c r="E11" s="212"/>
      <c r="F11" s="212"/>
      <c r="G11" s="212"/>
      <c r="H11" s="212"/>
      <c r="I11" s="212"/>
      <c r="J11" s="212"/>
      <c r="K11" s="212"/>
      <c r="L11" s="196"/>
    </row>
    <row r="12" spans="1:17" ht="12.75" customHeight="1" x14ac:dyDescent="0.35">
      <c r="A12" s="118" t="s">
        <v>197</v>
      </c>
      <c r="B12" s="118" t="s">
        <v>91</v>
      </c>
      <c r="C12" s="118" t="s">
        <v>93</v>
      </c>
      <c r="D12" s="118" t="s">
        <v>94</v>
      </c>
      <c r="E12" s="118" t="s">
        <v>198</v>
      </c>
      <c r="G12" s="118" t="s">
        <v>204</v>
      </c>
      <c r="H12" s="118" t="s">
        <v>197</v>
      </c>
      <c r="I12" s="118" t="s">
        <v>91</v>
      </c>
      <c r="J12" s="118" t="s">
        <v>200</v>
      </c>
      <c r="K12" s="118" t="s">
        <v>201</v>
      </c>
      <c r="L12" s="118" t="s">
        <v>202</v>
      </c>
      <c r="M12" s="119" t="s">
        <v>205</v>
      </c>
      <c r="N12" s="120" t="s">
        <v>91</v>
      </c>
      <c r="O12" s="120" t="s">
        <v>200</v>
      </c>
      <c r="P12" s="118" t="s">
        <v>201</v>
      </c>
      <c r="Q12" s="120" t="s">
        <v>54</v>
      </c>
    </row>
    <row r="13" spans="1:17" ht="12.75" customHeight="1" x14ac:dyDescent="0.35">
      <c r="A13" s="121">
        <v>1</v>
      </c>
      <c r="B13" s="121">
        <f>'Duals Elimination'!B13</f>
        <v>23</v>
      </c>
      <c r="C13" s="130" t="str">
        <f>'Duals Elimination'!D13</f>
        <v xml:space="preserve">Smith </v>
      </c>
      <c r="D13" s="130" t="str">
        <f>'Duals Elimination'!E13</f>
        <v>Lucy</v>
      </c>
      <c r="E13" s="121">
        <f>'Duals Elimination'!T13</f>
        <v>0.26700000000000002</v>
      </c>
      <c r="H13" s="122">
        <v>1</v>
      </c>
      <c r="I13" s="122">
        <f>B13</f>
        <v>23</v>
      </c>
      <c r="J13" s="122" t="str">
        <f t="shared" ref="J13:J16" si="0">RANK(VLOOKUP(I13,$B$13:$E$16,4,FALSE),$E$13:$E$16,0) &amp; " " &amp; VLOOKUP(I13,$B$13:$E$16,2,FALSE)</f>
        <v xml:space="preserve">1 Smith </v>
      </c>
      <c r="K13" s="122"/>
      <c r="L13" s="121"/>
      <c r="M13" s="131"/>
      <c r="N13" s="122">
        <f>L13</f>
        <v>0</v>
      </c>
      <c r="O13" s="122" t="str">
        <f t="shared" ref="O13:O14" si="1">RANK(VLOOKUP(N13,$B$13:$E$16,4,FALSE),$E$13:$E$16,0) &amp; " " &amp; VLOOKUP(N13,$B$13:$E$16,2,FALSE)</f>
        <v>2 0</v>
      </c>
      <c r="P13" s="122"/>
      <c r="Q13" s="121"/>
    </row>
    <row r="14" spans="1:17" ht="12.75" customHeight="1" x14ac:dyDescent="0.35">
      <c r="A14" s="121">
        <v>2</v>
      </c>
      <c r="B14" s="121">
        <f>'Duals Elimination'!B14</f>
        <v>0</v>
      </c>
      <c r="C14" s="130">
        <f>'Duals Elimination'!D14</f>
        <v>0</v>
      </c>
      <c r="D14" s="130">
        <f>'Duals Elimination'!E14</f>
        <v>0</v>
      </c>
      <c r="E14" s="121">
        <f>'Duals Elimination'!T14</f>
        <v>0</v>
      </c>
      <c r="H14" s="122">
        <v>4</v>
      </c>
      <c r="I14" s="122">
        <f>B16</f>
        <v>0</v>
      </c>
      <c r="J14" s="122" t="str">
        <f t="shared" si="0"/>
        <v>2 0</v>
      </c>
      <c r="K14" s="122"/>
      <c r="L14" s="40"/>
      <c r="M14" s="40"/>
      <c r="N14" s="122">
        <f>L15</f>
        <v>0</v>
      </c>
      <c r="O14" s="122" t="str">
        <f t="shared" si="1"/>
        <v>2 0</v>
      </c>
      <c r="P14" s="122"/>
      <c r="Q14" s="120" t="s">
        <v>55</v>
      </c>
    </row>
    <row r="15" spans="1:17" ht="12.75" customHeight="1" x14ac:dyDescent="0.35">
      <c r="A15" s="121">
        <v>3</v>
      </c>
      <c r="B15" s="121">
        <f>'Duals Elimination'!B15</f>
        <v>0</v>
      </c>
      <c r="C15" s="130">
        <f>'Duals Elimination'!D15</f>
        <v>0</v>
      </c>
      <c r="D15" s="130">
        <f>'Duals Elimination'!E15</f>
        <v>0</v>
      </c>
      <c r="E15" s="121">
        <f>'Duals Elimination'!T15</f>
        <v>0</v>
      </c>
      <c r="H15" s="125">
        <v>3</v>
      </c>
      <c r="I15" s="125">
        <f>B15</f>
        <v>0</v>
      </c>
      <c r="J15" s="125" t="str">
        <f t="shared" si="0"/>
        <v>2 0</v>
      </c>
      <c r="K15" s="125"/>
      <c r="L15" s="125"/>
      <c r="M15" s="40"/>
      <c r="N15" s="40"/>
      <c r="O15" s="40"/>
      <c r="P15" s="40"/>
      <c r="Q15" s="121"/>
    </row>
    <row r="16" spans="1:17" ht="12.75" customHeight="1" x14ac:dyDescent="0.35">
      <c r="A16" s="121">
        <v>4</v>
      </c>
      <c r="B16" s="121">
        <f>'Duals Elimination'!B16</f>
        <v>0</v>
      </c>
      <c r="C16" s="130">
        <f>'Duals Elimination'!D16</f>
        <v>0</v>
      </c>
      <c r="D16" s="130">
        <f>'Duals Elimination'!E16</f>
        <v>0</v>
      </c>
      <c r="E16" s="121">
        <f>'Duals Elimination'!T16</f>
        <v>0</v>
      </c>
      <c r="H16" s="125">
        <v>2</v>
      </c>
      <c r="I16" s="125">
        <f>B14</f>
        <v>0</v>
      </c>
      <c r="J16" s="125" t="str">
        <f t="shared" si="0"/>
        <v>2 0</v>
      </c>
      <c r="K16" s="125"/>
      <c r="L16" s="127"/>
      <c r="M16" s="40"/>
      <c r="N16" s="40"/>
      <c r="O16" s="40"/>
      <c r="P16" s="40"/>
      <c r="Q16" s="40"/>
    </row>
    <row r="17" spans="1:17" ht="12.75" customHeight="1" x14ac:dyDescent="0.35">
      <c r="H17" s="40"/>
      <c r="I17" s="40"/>
      <c r="J17" s="40"/>
      <c r="K17" s="40"/>
      <c r="L17" s="40"/>
      <c r="M17" s="119" t="s">
        <v>206</v>
      </c>
      <c r="N17" s="120" t="s">
        <v>91</v>
      </c>
      <c r="O17" s="120" t="s">
        <v>200</v>
      </c>
      <c r="P17" s="118" t="s">
        <v>201</v>
      </c>
      <c r="Q17" s="120" t="s">
        <v>56</v>
      </c>
    </row>
    <row r="18" spans="1:17" ht="12.75" customHeight="1" x14ac:dyDescent="0.35">
      <c r="H18" s="40"/>
      <c r="I18" s="40"/>
      <c r="J18" s="40"/>
      <c r="K18" s="40"/>
      <c r="L18" s="40"/>
      <c r="M18" s="40"/>
      <c r="N18" s="125"/>
      <c r="O18" s="125" t="str">
        <f t="shared" ref="O18:O19" si="2">RANK(VLOOKUP(N18,$B$13:$E$16,4,FALSE),$E$13:$E$16,0) &amp; " " &amp; VLOOKUP(N18,$B$13:$E$16,2,FALSE)</f>
        <v>2 0</v>
      </c>
      <c r="P18" s="125"/>
      <c r="Q18" s="121"/>
    </row>
    <row r="19" spans="1:17" ht="12.75" customHeight="1" x14ac:dyDescent="0.35">
      <c r="H19" s="40"/>
      <c r="I19" s="40"/>
      <c r="J19" s="40"/>
      <c r="K19" s="40"/>
      <c r="L19" s="40"/>
      <c r="M19" s="40"/>
      <c r="N19" s="125"/>
      <c r="O19" s="125" t="str">
        <f t="shared" si="2"/>
        <v>2 0</v>
      </c>
      <c r="P19" s="125"/>
      <c r="Q19" s="120" t="s">
        <v>57</v>
      </c>
    </row>
    <row r="20" spans="1:17" ht="12.75" customHeight="1" x14ac:dyDescent="0.35">
      <c r="H20" s="40"/>
      <c r="I20" s="40"/>
      <c r="J20" s="40"/>
      <c r="K20" s="40"/>
      <c r="L20" s="40"/>
      <c r="M20" s="40"/>
      <c r="N20" s="40"/>
      <c r="O20" s="40"/>
      <c r="P20" s="40"/>
      <c r="Q20" s="120"/>
    </row>
    <row r="21" spans="1:17" ht="12.75" customHeight="1" x14ac:dyDescent="0.35"/>
    <row r="22" spans="1:17" ht="12.75" customHeight="1" x14ac:dyDescent="0.35"/>
    <row r="23" spans="1:17" ht="12.75" customHeight="1" x14ac:dyDescent="0.35">
      <c r="A23" s="245" t="s">
        <v>104</v>
      </c>
      <c r="B23" s="212"/>
      <c r="C23" s="212"/>
      <c r="D23" s="212"/>
      <c r="E23" s="212"/>
      <c r="F23" s="212"/>
      <c r="G23" s="212"/>
      <c r="H23" s="212"/>
      <c r="I23" s="212"/>
      <c r="J23" s="212"/>
      <c r="K23" s="212"/>
      <c r="L23" s="196"/>
    </row>
    <row r="24" spans="1:17" ht="12.75" customHeight="1" x14ac:dyDescent="0.35">
      <c r="A24" s="118" t="s">
        <v>197</v>
      </c>
      <c r="B24" s="118" t="s">
        <v>91</v>
      </c>
      <c r="C24" s="118" t="s">
        <v>93</v>
      </c>
      <c r="D24" s="118" t="s">
        <v>94</v>
      </c>
      <c r="E24" s="118" t="s">
        <v>198</v>
      </c>
      <c r="G24" s="118" t="s">
        <v>204</v>
      </c>
      <c r="H24" s="118" t="s">
        <v>197</v>
      </c>
      <c r="I24" s="118" t="s">
        <v>91</v>
      </c>
      <c r="J24" s="118" t="s">
        <v>200</v>
      </c>
      <c r="K24" s="118" t="s">
        <v>201</v>
      </c>
      <c r="L24" s="118" t="s">
        <v>202</v>
      </c>
      <c r="M24" s="119" t="s">
        <v>205</v>
      </c>
      <c r="N24" s="120" t="s">
        <v>91</v>
      </c>
      <c r="O24" s="120" t="s">
        <v>200</v>
      </c>
      <c r="P24" s="118" t="s">
        <v>201</v>
      </c>
      <c r="Q24" s="120" t="s">
        <v>54</v>
      </c>
    </row>
    <row r="25" spans="1:17" ht="12.75" customHeight="1" x14ac:dyDescent="0.35">
      <c r="A25" s="121">
        <v>1</v>
      </c>
      <c r="B25" s="121">
        <f>'Duals Elimination'!B41</f>
        <v>97</v>
      </c>
      <c r="C25" s="130" t="str">
        <f>'Duals Elimination'!D41</f>
        <v>Smith</v>
      </c>
      <c r="D25" s="130" t="str">
        <f>'Duals Elimination'!E41</f>
        <v>John</v>
      </c>
      <c r="E25" s="121">
        <f>'Duals Elimination'!T41</f>
        <v>2.3257554417413573</v>
      </c>
      <c r="H25" s="122">
        <v>1</v>
      </c>
      <c r="I25" s="122">
        <f>B25</f>
        <v>97</v>
      </c>
      <c r="J25" s="122" t="str">
        <f t="shared" ref="J25:J28" si="3">RANK(VLOOKUP(I25,$B$25:$E$28,4,FALSE),$E$25:$E$28,0) &amp; " " &amp; VLOOKUP(I25,$B$25:$E$28,2,FALSE)</f>
        <v>1 Smith</v>
      </c>
      <c r="K25" s="122"/>
      <c r="L25" s="121"/>
      <c r="M25" s="131"/>
      <c r="N25" s="122">
        <f>L25</f>
        <v>0</v>
      </c>
      <c r="O25" s="122" t="str">
        <f t="shared" ref="O25:O26" si="4">RANK(VLOOKUP(N25,$B$25:$E$28,4,FALSE),$E$25:$E$28,0) &amp; " " &amp; VLOOKUP(N25,$B$25:$E$28,2,FALSE)</f>
        <v>2 0</v>
      </c>
      <c r="P25" s="122"/>
      <c r="Q25" s="121"/>
    </row>
    <row r="26" spans="1:17" ht="12.75" customHeight="1" x14ac:dyDescent="0.35">
      <c r="A26" s="121">
        <v>2</v>
      </c>
      <c r="B26" s="121">
        <f>'Duals Elimination'!B42</f>
        <v>0</v>
      </c>
      <c r="C26" s="130">
        <f>'Duals Elimination'!D42</f>
        <v>0</v>
      </c>
      <c r="D26" s="130">
        <f>'Duals Elimination'!E42</f>
        <v>0</v>
      </c>
      <c r="E26" s="121">
        <f>'Duals Elimination'!T42</f>
        <v>0</v>
      </c>
      <c r="H26" s="122">
        <v>4</v>
      </c>
      <c r="I26" s="122">
        <f>B28</f>
        <v>0</v>
      </c>
      <c r="J26" s="122" t="str">
        <f t="shared" si="3"/>
        <v>2 0</v>
      </c>
      <c r="K26" s="122"/>
      <c r="L26" s="40"/>
      <c r="M26" s="40"/>
      <c r="N26" s="122">
        <f>L27</f>
        <v>0</v>
      </c>
      <c r="O26" s="122" t="str">
        <f t="shared" si="4"/>
        <v>2 0</v>
      </c>
      <c r="P26" s="122"/>
      <c r="Q26" s="120" t="s">
        <v>55</v>
      </c>
    </row>
    <row r="27" spans="1:17" ht="12.75" customHeight="1" x14ac:dyDescent="0.35">
      <c r="A27" s="121">
        <v>3</v>
      </c>
      <c r="B27" s="121">
        <f>'Duals Elimination'!B43</f>
        <v>0</v>
      </c>
      <c r="C27" s="130">
        <f>'Duals Elimination'!D43</f>
        <v>0</v>
      </c>
      <c r="D27" s="130">
        <f>'Duals Elimination'!E43</f>
        <v>0</v>
      </c>
      <c r="E27" s="121">
        <f>'Duals Elimination'!T43</f>
        <v>0</v>
      </c>
      <c r="H27" s="125">
        <v>3</v>
      </c>
      <c r="I27" s="125">
        <f>B27</f>
        <v>0</v>
      </c>
      <c r="J27" s="125" t="str">
        <f t="shared" si="3"/>
        <v>2 0</v>
      </c>
      <c r="K27" s="125"/>
      <c r="L27" s="125"/>
      <c r="M27" s="40"/>
      <c r="N27" s="40"/>
      <c r="O27" s="40"/>
      <c r="P27" s="40"/>
      <c r="Q27" s="121"/>
    </row>
    <row r="28" spans="1:17" ht="12.75" customHeight="1" x14ac:dyDescent="0.35">
      <c r="A28" s="121">
        <v>4</v>
      </c>
      <c r="B28" s="121">
        <f>'Duals Elimination'!B44</f>
        <v>0</v>
      </c>
      <c r="C28" s="130">
        <f>'Duals Elimination'!D44</f>
        <v>0</v>
      </c>
      <c r="D28" s="130">
        <f>'Duals Elimination'!E44</f>
        <v>0</v>
      </c>
      <c r="E28" s="121">
        <f>'Duals Elimination'!T44</f>
        <v>0</v>
      </c>
      <c r="H28" s="125">
        <v>2</v>
      </c>
      <c r="I28" s="125">
        <f>B26</f>
        <v>0</v>
      </c>
      <c r="J28" s="125" t="str">
        <f t="shared" si="3"/>
        <v>2 0</v>
      </c>
      <c r="K28" s="125"/>
      <c r="L28" s="127"/>
      <c r="M28" s="40"/>
      <c r="N28" s="40"/>
      <c r="O28" s="40"/>
      <c r="P28" s="40"/>
      <c r="Q28" s="40"/>
    </row>
    <row r="29" spans="1:17" ht="12.75" customHeight="1" x14ac:dyDescent="0.35">
      <c r="H29" s="40"/>
      <c r="I29" s="40"/>
      <c r="J29" s="40"/>
      <c r="K29" s="40"/>
      <c r="L29" s="40"/>
      <c r="M29" s="119" t="s">
        <v>206</v>
      </c>
      <c r="N29" s="120" t="s">
        <v>91</v>
      </c>
      <c r="O29" s="120" t="s">
        <v>200</v>
      </c>
      <c r="P29" s="118" t="s">
        <v>201</v>
      </c>
      <c r="Q29" s="120" t="s">
        <v>56</v>
      </c>
    </row>
    <row r="30" spans="1:17" ht="12.75" customHeight="1" x14ac:dyDescent="0.35">
      <c r="H30" s="40"/>
      <c r="I30" s="40"/>
      <c r="J30" s="40"/>
      <c r="K30" s="40"/>
      <c r="L30" s="40"/>
      <c r="M30" s="40"/>
      <c r="N30" s="125"/>
      <c r="O30" s="125" t="str">
        <f t="shared" ref="O30:O31" si="5">RANK(VLOOKUP(N30,$B$25:$E$28,4,FALSE),$E$25:$E$28,0) &amp; " " &amp; VLOOKUP(N30,$B$25:$E$28,2,FALSE)</f>
        <v>2 0</v>
      </c>
      <c r="P30" s="125"/>
      <c r="Q30" s="121"/>
    </row>
    <row r="31" spans="1:17" ht="12.75" customHeight="1" x14ac:dyDescent="0.35">
      <c r="H31" s="40"/>
      <c r="I31" s="40"/>
      <c r="J31" s="40"/>
      <c r="K31" s="40"/>
      <c r="L31" s="40"/>
      <c r="M31" s="40"/>
      <c r="N31" s="125"/>
      <c r="O31" s="125" t="str">
        <f t="shared" si="5"/>
        <v>2 0</v>
      </c>
      <c r="P31" s="125"/>
      <c r="Q31" s="120" t="s">
        <v>57</v>
      </c>
    </row>
    <row r="32" spans="1:17" ht="12.75" customHeight="1" x14ac:dyDescent="0.35">
      <c r="H32" s="40"/>
      <c r="I32" s="40"/>
      <c r="J32" s="40"/>
      <c r="K32" s="40"/>
      <c r="L32" s="40"/>
      <c r="M32" s="40"/>
      <c r="N32" s="40"/>
      <c r="O32" s="40"/>
      <c r="P32" s="40"/>
      <c r="Q32" s="121"/>
    </row>
    <row r="33" ht="12.75" customHeight="1" x14ac:dyDescent="0.35"/>
    <row r="34" ht="12.75" customHeight="1" x14ac:dyDescent="0.35"/>
    <row r="35" ht="12.75" customHeight="1" x14ac:dyDescent="0.35"/>
    <row r="36" ht="12.75" customHeight="1" x14ac:dyDescent="0.35"/>
    <row r="37" ht="12.75" customHeight="1" x14ac:dyDescent="0.35"/>
    <row r="38" ht="12.75" customHeight="1" x14ac:dyDescent="0.35"/>
    <row r="39" ht="12.75" customHeight="1" x14ac:dyDescent="0.35"/>
    <row r="40" ht="12.75" customHeight="1" x14ac:dyDescent="0.35"/>
    <row r="41" ht="12.75" customHeight="1" x14ac:dyDescent="0.35"/>
    <row r="42" ht="12.75" customHeight="1" x14ac:dyDescent="0.35"/>
    <row r="43" ht="12.75" customHeight="1" x14ac:dyDescent="0.35"/>
    <row r="44" ht="12.75" customHeight="1" x14ac:dyDescent="0.35"/>
    <row r="45" ht="12.75" customHeight="1" x14ac:dyDescent="0.35"/>
    <row r="46" ht="12.75" customHeight="1" x14ac:dyDescent="0.35"/>
    <row r="47" ht="12.75" customHeight="1" x14ac:dyDescent="0.35"/>
    <row r="48"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4">
    <mergeCell ref="A11:L11"/>
    <mergeCell ref="A23:L23"/>
    <mergeCell ref="A1:I1"/>
    <mergeCell ref="A2:I2"/>
    <mergeCell ref="A5:B5"/>
    <mergeCell ref="C5:F5"/>
    <mergeCell ref="A6:B6"/>
    <mergeCell ref="C6:F6"/>
    <mergeCell ref="C7:F7"/>
    <mergeCell ref="A7:B7"/>
    <mergeCell ref="A8:B8"/>
    <mergeCell ref="C8:F8"/>
    <mergeCell ref="A9:B9"/>
    <mergeCell ref="C9:F9"/>
  </mergeCells>
  <pageMargins left="0.7" right="0.7" top="0.75" bottom="0.75" header="0" footer="0"/>
  <pageSetup paperSize="9" orientation="portrait"/>
  <headerFooter>
    <oddFooter>&amp;L#000000Público</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00"/>
  <sheetViews>
    <sheetView workbookViewId="0"/>
  </sheetViews>
  <sheetFormatPr defaultColWidth="12.59765625" defaultRowHeight="15" customHeight="1" x14ac:dyDescent="0.35"/>
  <cols>
    <col min="1" max="1" width="11.46484375" customWidth="1"/>
    <col min="2" max="2" width="8.1328125" customWidth="1"/>
    <col min="3" max="3" width="22" customWidth="1"/>
    <col min="4" max="4" width="18.46484375" customWidth="1"/>
    <col min="5" max="5" width="11.1328125" customWidth="1"/>
    <col min="6" max="6" width="11.46484375" customWidth="1"/>
    <col min="7" max="7" width="10.86328125" customWidth="1"/>
    <col min="8" max="26" width="11.46484375" customWidth="1"/>
  </cols>
  <sheetData>
    <row r="1" spans="1:12" ht="12.75" customHeight="1" x14ac:dyDescent="0.7">
      <c r="A1" s="234" t="s">
        <v>80</v>
      </c>
      <c r="B1" s="188"/>
      <c r="C1" s="188"/>
      <c r="D1" s="188"/>
      <c r="E1" s="188"/>
      <c r="F1" s="188"/>
      <c r="G1" s="188"/>
      <c r="H1" s="188"/>
      <c r="I1" s="38"/>
      <c r="J1" s="38"/>
      <c r="K1" s="38"/>
      <c r="L1" s="38"/>
    </row>
    <row r="2" spans="1:12" ht="12.75" customHeight="1" x14ac:dyDescent="0.5">
      <c r="A2" s="235" t="s">
        <v>81</v>
      </c>
      <c r="B2" s="188"/>
      <c r="C2" s="188"/>
      <c r="D2" s="188"/>
      <c r="E2" s="188"/>
      <c r="F2" s="188"/>
      <c r="G2" s="188"/>
      <c r="H2" s="188"/>
      <c r="I2" s="38"/>
      <c r="J2" s="38"/>
      <c r="K2" s="38"/>
      <c r="L2" s="38"/>
    </row>
    <row r="3" spans="1:12" ht="12.75" customHeight="1" x14ac:dyDescent="0.35">
      <c r="A3" s="40"/>
      <c r="B3" s="38"/>
      <c r="C3" s="38"/>
      <c r="D3" s="38"/>
      <c r="E3" s="38"/>
      <c r="F3" s="38"/>
      <c r="G3" s="38"/>
      <c r="H3" s="38"/>
      <c r="I3" s="38"/>
      <c r="J3" s="38"/>
      <c r="K3" s="38"/>
      <c r="L3" s="38"/>
    </row>
    <row r="4" spans="1:12" ht="12.75" customHeight="1" x14ac:dyDescent="0.35">
      <c r="A4" s="40"/>
      <c r="B4" s="38"/>
      <c r="C4" s="38"/>
      <c r="D4" s="38"/>
      <c r="E4" s="38"/>
      <c r="F4" s="38"/>
      <c r="G4" s="38"/>
      <c r="H4" s="38"/>
      <c r="I4" s="38"/>
      <c r="J4" s="38"/>
      <c r="K4" s="38"/>
      <c r="L4" s="38"/>
    </row>
    <row r="5" spans="1:12" ht="12.75" customHeight="1" x14ac:dyDescent="0.4">
      <c r="A5" s="236" t="s">
        <v>82</v>
      </c>
      <c r="B5" s="237"/>
      <c r="C5" s="246"/>
      <c r="D5" s="233"/>
      <c r="E5" s="237"/>
      <c r="F5" s="38"/>
      <c r="G5" s="38"/>
      <c r="H5" s="38"/>
      <c r="I5" s="38"/>
      <c r="J5" s="38"/>
      <c r="K5" s="38"/>
      <c r="L5" s="38"/>
    </row>
    <row r="6" spans="1:12" ht="12.75" customHeight="1" x14ac:dyDescent="0.4">
      <c r="A6" s="239" t="s">
        <v>83</v>
      </c>
      <c r="B6" s="240"/>
      <c r="C6" s="247"/>
      <c r="D6" s="212"/>
      <c r="E6" s="240"/>
      <c r="F6" s="38"/>
      <c r="G6" s="38"/>
      <c r="H6" s="38"/>
      <c r="I6" s="38"/>
      <c r="J6" s="38"/>
      <c r="K6" s="38"/>
      <c r="L6" s="38"/>
    </row>
    <row r="7" spans="1:12" ht="12.75" customHeight="1" x14ac:dyDescent="0.4">
      <c r="A7" s="239" t="s">
        <v>84</v>
      </c>
      <c r="B7" s="240"/>
      <c r="C7" s="247"/>
      <c r="D7" s="212"/>
      <c r="E7" s="240"/>
      <c r="F7" s="38"/>
      <c r="G7" s="38"/>
      <c r="H7" s="38"/>
      <c r="I7" s="38"/>
      <c r="J7" s="38"/>
      <c r="K7" s="38"/>
      <c r="L7" s="38"/>
    </row>
    <row r="8" spans="1:12" ht="12.75" customHeight="1" x14ac:dyDescent="0.4">
      <c r="A8" s="239" t="s">
        <v>85</v>
      </c>
      <c r="B8" s="240"/>
      <c r="C8" s="247"/>
      <c r="D8" s="212"/>
      <c r="E8" s="240"/>
      <c r="F8" s="38"/>
      <c r="G8" s="38"/>
      <c r="H8" s="38"/>
      <c r="I8" s="38"/>
      <c r="J8" s="38"/>
      <c r="K8" s="38"/>
      <c r="L8" s="38"/>
    </row>
    <row r="9" spans="1:12" ht="12.75" customHeight="1" x14ac:dyDescent="0.4">
      <c r="A9" s="242" t="s">
        <v>86</v>
      </c>
      <c r="B9" s="243"/>
      <c r="C9" s="248"/>
      <c r="D9" s="214"/>
      <c r="E9" s="243"/>
      <c r="F9" s="38"/>
      <c r="G9" s="38"/>
      <c r="H9" s="38"/>
      <c r="I9" s="38"/>
      <c r="J9" s="38"/>
      <c r="K9" s="38"/>
      <c r="L9" s="38"/>
    </row>
    <row r="10" spans="1:12" ht="12.75" customHeight="1" x14ac:dyDescent="0.35">
      <c r="A10" s="40"/>
      <c r="B10" s="38"/>
      <c r="C10" s="38"/>
      <c r="D10" s="38"/>
      <c r="E10" s="38"/>
      <c r="F10" s="38"/>
      <c r="G10" s="38"/>
      <c r="H10" s="38"/>
      <c r="I10" s="38"/>
      <c r="J10" s="38"/>
      <c r="K10" s="38"/>
      <c r="L10" s="38"/>
    </row>
    <row r="11" spans="1:12" ht="12.75" customHeight="1" x14ac:dyDescent="0.4">
      <c r="A11" s="41"/>
      <c r="B11" s="42"/>
      <c r="C11" s="42"/>
      <c r="D11" s="43" t="s">
        <v>87</v>
      </c>
      <c r="E11" s="42"/>
      <c r="F11" s="42"/>
      <c r="G11" s="42"/>
      <c r="H11" s="44"/>
      <c r="I11" s="45"/>
      <c r="J11" s="45"/>
      <c r="K11" s="45"/>
      <c r="L11" s="46" t="s">
        <v>107</v>
      </c>
    </row>
    <row r="12" spans="1:12" ht="12.75" customHeight="1" x14ac:dyDescent="0.4">
      <c r="A12" s="47" t="s">
        <v>90</v>
      </c>
      <c r="B12" s="48" t="s">
        <v>91</v>
      </c>
      <c r="C12" s="48" t="s">
        <v>93</v>
      </c>
      <c r="D12" s="48" t="s">
        <v>94</v>
      </c>
      <c r="E12" s="48" t="s">
        <v>95</v>
      </c>
      <c r="F12" s="48" t="s">
        <v>96</v>
      </c>
      <c r="G12" s="48" t="s">
        <v>97</v>
      </c>
      <c r="H12" s="49" t="s">
        <v>68</v>
      </c>
      <c r="I12" s="48" t="s">
        <v>207</v>
      </c>
      <c r="J12" s="48" t="s">
        <v>208</v>
      </c>
      <c r="K12" s="48" t="s">
        <v>209</v>
      </c>
      <c r="L12" s="51" t="s">
        <v>103</v>
      </c>
    </row>
    <row r="13" spans="1:12" ht="12.75" customHeight="1" x14ac:dyDescent="0.35">
      <c r="A13" s="52">
        <f t="shared" ref="A13:A44" si="0">RANK(L13,$L$13:$L$44,1)</f>
        <v>1</v>
      </c>
      <c r="B13" s="53">
        <v>45</v>
      </c>
      <c r="C13" s="53" t="s">
        <v>194</v>
      </c>
      <c r="D13" s="53" t="s">
        <v>120</v>
      </c>
      <c r="E13" s="53"/>
      <c r="F13" s="53"/>
      <c r="G13" s="53"/>
      <c r="H13" s="54"/>
      <c r="I13" s="55">
        <v>9999</v>
      </c>
      <c r="J13" s="55">
        <v>10</v>
      </c>
      <c r="K13" s="55">
        <v>9999</v>
      </c>
      <c r="L13" s="56">
        <f t="shared" ref="L13:L44" si="1">MIN(I13,J13,K13)</f>
        <v>10</v>
      </c>
    </row>
    <row r="14" spans="1:12" ht="12.75" customHeight="1" x14ac:dyDescent="0.35">
      <c r="A14" s="52">
        <f t="shared" si="0"/>
        <v>2</v>
      </c>
      <c r="B14" s="53">
        <v>56</v>
      </c>
      <c r="C14" s="53" t="s">
        <v>210</v>
      </c>
      <c r="D14" s="53" t="s">
        <v>211</v>
      </c>
      <c r="E14" s="53"/>
      <c r="F14" s="53"/>
      <c r="G14" s="53"/>
      <c r="H14" s="54"/>
      <c r="I14" s="55">
        <v>23</v>
      </c>
      <c r="J14" s="55">
        <v>12</v>
      </c>
      <c r="K14" s="55">
        <v>9999</v>
      </c>
      <c r="L14" s="56">
        <f t="shared" si="1"/>
        <v>12</v>
      </c>
    </row>
    <row r="15" spans="1:12" ht="12.75" customHeight="1" x14ac:dyDescent="0.35">
      <c r="A15" s="52">
        <f t="shared" si="0"/>
        <v>3</v>
      </c>
      <c r="B15" s="53">
        <v>32</v>
      </c>
      <c r="C15" s="53" t="s">
        <v>212</v>
      </c>
      <c r="D15" s="53" t="s">
        <v>213</v>
      </c>
      <c r="E15" s="53"/>
      <c r="F15" s="53"/>
      <c r="G15" s="53"/>
      <c r="H15" s="54"/>
      <c r="I15" s="55">
        <v>9999</v>
      </c>
      <c r="J15" s="55">
        <v>14</v>
      </c>
      <c r="K15" s="55">
        <v>9999</v>
      </c>
      <c r="L15" s="56">
        <f t="shared" si="1"/>
        <v>14</v>
      </c>
    </row>
    <row r="16" spans="1:12" ht="12.75" customHeight="1" x14ac:dyDescent="0.35">
      <c r="A16" s="52">
        <f t="shared" si="0"/>
        <v>4</v>
      </c>
      <c r="B16" s="53">
        <v>12</v>
      </c>
      <c r="C16" s="53" t="s">
        <v>214</v>
      </c>
      <c r="D16" s="53" t="s">
        <v>215</v>
      </c>
      <c r="E16" s="53"/>
      <c r="F16" s="53"/>
      <c r="G16" s="53"/>
      <c r="H16" s="54"/>
      <c r="I16" s="55">
        <v>23</v>
      </c>
      <c r="J16" s="55">
        <v>16</v>
      </c>
      <c r="K16" s="55">
        <v>9999</v>
      </c>
      <c r="L16" s="56">
        <f t="shared" si="1"/>
        <v>16</v>
      </c>
    </row>
    <row r="17" spans="1:12" ht="12.75" customHeight="1" x14ac:dyDescent="0.35">
      <c r="A17" s="52">
        <f t="shared" si="0"/>
        <v>5</v>
      </c>
      <c r="B17" s="53"/>
      <c r="C17" s="53"/>
      <c r="D17" s="53"/>
      <c r="E17" s="53"/>
      <c r="F17" s="53"/>
      <c r="G17" s="53"/>
      <c r="H17" s="54"/>
      <c r="I17" s="55">
        <v>9999</v>
      </c>
      <c r="J17" s="55">
        <v>9999</v>
      </c>
      <c r="K17" s="55">
        <v>9999</v>
      </c>
      <c r="L17" s="56">
        <f t="shared" si="1"/>
        <v>9999</v>
      </c>
    </row>
    <row r="18" spans="1:12" ht="12.75" customHeight="1" x14ac:dyDescent="0.35">
      <c r="A18" s="52">
        <f t="shared" si="0"/>
        <v>5</v>
      </c>
      <c r="B18" s="58"/>
      <c r="C18" s="58"/>
      <c r="D18" s="58"/>
      <c r="E18" s="58"/>
      <c r="F18" s="58"/>
      <c r="G18" s="58"/>
      <c r="H18" s="59"/>
      <c r="I18" s="55">
        <v>9999</v>
      </c>
      <c r="J18" s="55">
        <v>9999</v>
      </c>
      <c r="K18" s="55">
        <v>9999</v>
      </c>
      <c r="L18" s="56">
        <f t="shared" si="1"/>
        <v>9999</v>
      </c>
    </row>
    <row r="19" spans="1:12" ht="12.75" customHeight="1" x14ac:dyDescent="0.35">
      <c r="A19" s="52">
        <f t="shared" si="0"/>
        <v>5</v>
      </c>
      <c r="B19" s="53"/>
      <c r="C19" s="53"/>
      <c r="D19" s="53"/>
      <c r="E19" s="53"/>
      <c r="F19" s="53"/>
      <c r="G19" s="53"/>
      <c r="H19" s="54"/>
      <c r="I19" s="55">
        <v>9999</v>
      </c>
      <c r="J19" s="55">
        <v>9999</v>
      </c>
      <c r="K19" s="55">
        <v>9999</v>
      </c>
      <c r="L19" s="56">
        <f t="shared" si="1"/>
        <v>9999</v>
      </c>
    </row>
    <row r="20" spans="1:12" ht="12.75" customHeight="1" x14ac:dyDescent="0.35">
      <c r="A20" s="52">
        <f t="shared" si="0"/>
        <v>5</v>
      </c>
      <c r="B20" s="53"/>
      <c r="C20" s="53"/>
      <c r="D20" s="53"/>
      <c r="E20" s="53"/>
      <c r="F20" s="53"/>
      <c r="G20" s="53"/>
      <c r="H20" s="54"/>
      <c r="I20" s="55">
        <v>9999</v>
      </c>
      <c r="J20" s="55">
        <v>9999</v>
      </c>
      <c r="K20" s="55">
        <v>9999</v>
      </c>
      <c r="L20" s="56">
        <f t="shared" si="1"/>
        <v>9999</v>
      </c>
    </row>
    <row r="21" spans="1:12" ht="12.75" customHeight="1" x14ac:dyDescent="0.35">
      <c r="A21" s="52">
        <f t="shared" si="0"/>
        <v>5</v>
      </c>
      <c r="B21" s="53"/>
      <c r="C21" s="53"/>
      <c r="D21" s="53"/>
      <c r="E21" s="53"/>
      <c r="F21" s="53"/>
      <c r="G21" s="53"/>
      <c r="H21" s="54"/>
      <c r="I21" s="55">
        <v>9999</v>
      </c>
      <c r="J21" s="55">
        <v>9999</v>
      </c>
      <c r="K21" s="55">
        <v>9999</v>
      </c>
      <c r="L21" s="56">
        <f t="shared" si="1"/>
        <v>9999</v>
      </c>
    </row>
    <row r="22" spans="1:12" ht="12.75" customHeight="1" x14ac:dyDescent="0.35">
      <c r="A22" s="52">
        <f t="shared" si="0"/>
        <v>5</v>
      </c>
      <c r="B22" s="53"/>
      <c r="C22" s="53"/>
      <c r="D22" s="53"/>
      <c r="E22" s="53"/>
      <c r="F22" s="53"/>
      <c r="G22" s="53"/>
      <c r="H22" s="54"/>
      <c r="I22" s="55">
        <v>9999</v>
      </c>
      <c r="J22" s="55">
        <v>9999</v>
      </c>
      <c r="K22" s="55">
        <v>9999</v>
      </c>
      <c r="L22" s="56">
        <f t="shared" si="1"/>
        <v>9999</v>
      </c>
    </row>
    <row r="23" spans="1:12" ht="12.75" customHeight="1" x14ac:dyDescent="0.35">
      <c r="A23" s="52">
        <f t="shared" si="0"/>
        <v>5</v>
      </c>
      <c r="B23" s="53"/>
      <c r="C23" s="53"/>
      <c r="D23" s="53"/>
      <c r="E23" s="53"/>
      <c r="F23" s="53"/>
      <c r="G23" s="53"/>
      <c r="H23" s="54"/>
      <c r="I23" s="55">
        <v>9999</v>
      </c>
      <c r="J23" s="55">
        <v>9999</v>
      </c>
      <c r="K23" s="55">
        <v>9999</v>
      </c>
      <c r="L23" s="56">
        <f t="shared" si="1"/>
        <v>9999</v>
      </c>
    </row>
    <row r="24" spans="1:12" ht="12.75" customHeight="1" x14ac:dyDescent="0.35">
      <c r="A24" s="52">
        <f t="shared" si="0"/>
        <v>5</v>
      </c>
      <c r="B24" s="53"/>
      <c r="C24" s="53"/>
      <c r="D24" s="53"/>
      <c r="E24" s="53"/>
      <c r="F24" s="53"/>
      <c r="G24" s="53"/>
      <c r="H24" s="54"/>
      <c r="I24" s="55">
        <v>9999</v>
      </c>
      <c r="J24" s="55">
        <v>9999</v>
      </c>
      <c r="K24" s="55">
        <v>9999</v>
      </c>
      <c r="L24" s="56">
        <f t="shared" si="1"/>
        <v>9999</v>
      </c>
    </row>
    <row r="25" spans="1:12" ht="12.75" customHeight="1" x14ac:dyDescent="0.35">
      <c r="A25" s="52">
        <f t="shared" si="0"/>
        <v>5</v>
      </c>
      <c r="B25" s="53"/>
      <c r="C25" s="53"/>
      <c r="D25" s="53"/>
      <c r="E25" s="53"/>
      <c r="F25" s="53"/>
      <c r="G25" s="53"/>
      <c r="H25" s="54"/>
      <c r="I25" s="55">
        <v>9999</v>
      </c>
      <c r="J25" s="55">
        <v>9999</v>
      </c>
      <c r="K25" s="55">
        <v>9999</v>
      </c>
      <c r="L25" s="56">
        <f t="shared" si="1"/>
        <v>9999</v>
      </c>
    </row>
    <row r="26" spans="1:12" ht="12.75" customHeight="1" x14ac:dyDescent="0.35">
      <c r="A26" s="52">
        <f t="shared" si="0"/>
        <v>5</v>
      </c>
      <c r="B26" s="53"/>
      <c r="C26" s="53"/>
      <c r="D26" s="53"/>
      <c r="E26" s="53"/>
      <c r="F26" s="53"/>
      <c r="G26" s="53"/>
      <c r="H26" s="54"/>
      <c r="I26" s="55">
        <v>9999</v>
      </c>
      <c r="J26" s="55">
        <v>9999</v>
      </c>
      <c r="K26" s="55">
        <v>9999</v>
      </c>
      <c r="L26" s="56">
        <f t="shared" si="1"/>
        <v>9999</v>
      </c>
    </row>
    <row r="27" spans="1:12" ht="12.75" customHeight="1" x14ac:dyDescent="0.35">
      <c r="A27" s="52">
        <f t="shared" si="0"/>
        <v>5</v>
      </c>
      <c r="B27" s="53"/>
      <c r="C27" s="53"/>
      <c r="D27" s="53"/>
      <c r="E27" s="53"/>
      <c r="F27" s="53"/>
      <c r="G27" s="53"/>
      <c r="H27" s="54"/>
      <c r="I27" s="55">
        <v>9999</v>
      </c>
      <c r="J27" s="55">
        <v>9999</v>
      </c>
      <c r="K27" s="55">
        <v>9999</v>
      </c>
      <c r="L27" s="56">
        <f t="shared" si="1"/>
        <v>9999</v>
      </c>
    </row>
    <row r="28" spans="1:12" ht="12.75" customHeight="1" x14ac:dyDescent="0.35">
      <c r="A28" s="52">
        <f t="shared" si="0"/>
        <v>5</v>
      </c>
      <c r="B28" s="53"/>
      <c r="C28" s="53"/>
      <c r="D28" s="53"/>
      <c r="E28" s="53"/>
      <c r="F28" s="53"/>
      <c r="G28" s="53"/>
      <c r="H28" s="54"/>
      <c r="I28" s="55">
        <v>9999</v>
      </c>
      <c r="J28" s="55">
        <v>9999</v>
      </c>
      <c r="K28" s="55">
        <v>9999</v>
      </c>
      <c r="L28" s="56">
        <f t="shared" si="1"/>
        <v>9999</v>
      </c>
    </row>
    <row r="29" spans="1:12" ht="12.75" customHeight="1" x14ac:dyDescent="0.35">
      <c r="A29" s="52">
        <f t="shared" si="0"/>
        <v>5</v>
      </c>
      <c r="B29" s="53"/>
      <c r="C29" s="53"/>
      <c r="D29" s="53"/>
      <c r="E29" s="53"/>
      <c r="F29" s="53"/>
      <c r="G29" s="53"/>
      <c r="H29" s="54"/>
      <c r="I29" s="55">
        <v>9999</v>
      </c>
      <c r="J29" s="55">
        <v>9999</v>
      </c>
      <c r="K29" s="55">
        <v>9999</v>
      </c>
      <c r="L29" s="56">
        <f t="shared" si="1"/>
        <v>9999</v>
      </c>
    </row>
    <row r="30" spans="1:12" ht="12.75" customHeight="1" x14ac:dyDescent="0.35">
      <c r="A30" s="52">
        <f t="shared" si="0"/>
        <v>5</v>
      </c>
      <c r="B30" s="53"/>
      <c r="C30" s="53"/>
      <c r="D30" s="53"/>
      <c r="E30" s="53"/>
      <c r="F30" s="53"/>
      <c r="G30" s="53"/>
      <c r="H30" s="54"/>
      <c r="I30" s="55">
        <v>9999</v>
      </c>
      <c r="J30" s="55">
        <v>9999</v>
      </c>
      <c r="K30" s="55">
        <v>9999</v>
      </c>
      <c r="L30" s="56">
        <f t="shared" si="1"/>
        <v>9999</v>
      </c>
    </row>
    <row r="31" spans="1:12" ht="12.75" customHeight="1" x14ac:dyDescent="0.35">
      <c r="A31" s="52">
        <f t="shared" si="0"/>
        <v>5</v>
      </c>
      <c r="B31" s="53"/>
      <c r="C31" s="53"/>
      <c r="D31" s="53"/>
      <c r="E31" s="53"/>
      <c r="F31" s="53"/>
      <c r="G31" s="53"/>
      <c r="H31" s="54"/>
      <c r="I31" s="55">
        <v>9999</v>
      </c>
      <c r="J31" s="55">
        <v>9999</v>
      </c>
      <c r="K31" s="55">
        <v>9999</v>
      </c>
      <c r="L31" s="56">
        <f t="shared" si="1"/>
        <v>9999</v>
      </c>
    </row>
    <row r="32" spans="1:12" ht="12.75" customHeight="1" x14ac:dyDescent="0.35">
      <c r="A32" s="52">
        <f t="shared" si="0"/>
        <v>5</v>
      </c>
      <c r="B32" s="53"/>
      <c r="C32" s="53"/>
      <c r="D32" s="53"/>
      <c r="E32" s="53"/>
      <c r="F32" s="53"/>
      <c r="G32" s="53"/>
      <c r="H32" s="54"/>
      <c r="I32" s="55">
        <v>9999</v>
      </c>
      <c r="J32" s="55">
        <v>9999</v>
      </c>
      <c r="K32" s="55">
        <v>9999</v>
      </c>
      <c r="L32" s="56">
        <f t="shared" si="1"/>
        <v>9999</v>
      </c>
    </row>
    <row r="33" spans="1:12" ht="12.75" customHeight="1" x14ac:dyDescent="0.35">
      <c r="A33" s="52">
        <f t="shared" si="0"/>
        <v>5</v>
      </c>
      <c r="B33" s="53"/>
      <c r="C33" s="53"/>
      <c r="D33" s="53"/>
      <c r="E33" s="53"/>
      <c r="F33" s="53"/>
      <c r="G33" s="53"/>
      <c r="H33" s="54"/>
      <c r="I33" s="55">
        <v>9999</v>
      </c>
      <c r="J33" s="55">
        <v>9999</v>
      </c>
      <c r="K33" s="55">
        <v>9999</v>
      </c>
      <c r="L33" s="56">
        <f t="shared" si="1"/>
        <v>9999</v>
      </c>
    </row>
    <row r="34" spans="1:12" ht="12.75" customHeight="1" x14ac:dyDescent="0.35">
      <c r="A34" s="52">
        <f t="shared" si="0"/>
        <v>5</v>
      </c>
      <c r="B34" s="53"/>
      <c r="C34" s="53"/>
      <c r="D34" s="53"/>
      <c r="E34" s="53"/>
      <c r="F34" s="53"/>
      <c r="G34" s="53"/>
      <c r="H34" s="54"/>
      <c r="I34" s="55">
        <v>9999</v>
      </c>
      <c r="J34" s="55">
        <v>9999</v>
      </c>
      <c r="K34" s="55">
        <v>9999</v>
      </c>
      <c r="L34" s="56">
        <f t="shared" si="1"/>
        <v>9999</v>
      </c>
    </row>
    <row r="35" spans="1:12" ht="12.75" customHeight="1" x14ac:dyDescent="0.35">
      <c r="A35" s="52">
        <f t="shared" si="0"/>
        <v>5</v>
      </c>
      <c r="B35" s="53"/>
      <c r="C35" s="53"/>
      <c r="D35" s="53"/>
      <c r="E35" s="53"/>
      <c r="F35" s="53"/>
      <c r="G35" s="53"/>
      <c r="H35" s="54"/>
      <c r="I35" s="55">
        <v>9999</v>
      </c>
      <c r="J35" s="55">
        <v>9999</v>
      </c>
      <c r="K35" s="55">
        <v>9999</v>
      </c>
      <c r="L35" s="56">
        <f t="shared" si="1"/>
        <v>9999</v>
      </c>
    </row>
    <row r="36" spans="1:12" ht="12.75" customHeight="1" x14ac:dyDescent="0.35">
      <c r="A36" s="52">
        <f t="shared" si="0"/>
        <v>5</v>
      </c>
      <c r="B36" s="53"/>
      <c r="C36" s="53"/>
      <c r="D36" s="53"/>
      <c r="E36" s="53"/>
      <c r="F36" s="53"/>
      <c r="G36" s="53"/>
      <c r="H36" s="54"/>
      <c r="I36" s="55">
        <v>9999</v>
      </c>
      <c r="J36" s="55">
        <v>9999</v>
      </c>
      <c r="K36" s="55">
        <v>9999</v>
      </c>
      <c r="L36" s="56">
        <f t="shared" si="1"/>
        <v>9999</v>
      </c>
    </row>
    <row r="37" spans="1:12" ht="12.75" customHeight="1" x14ac:dyDescent="0.35">
      <c r="A37" s="52">
        <f t="shared" si="0"/>
        <v>5</v>
      </c>
      <c r="B37" s="53"/>
      <c r="C37" s="53"/>
      <c r="D37" s="53"/>
      <c r="E37" s="53"/>
      <c r="F37" s="53"/>
      <c r="G37" s="53"/>
      <c r="H37" s="54"/>
      <c r="I37" s="55">
        <v>9999</v>
      </c>
      <c r="J37" s="55">
        <v>9999</v>
      </c>
      <c r="K37" s="55">
        <v>9999</v>
      </c>
      <c r="L37" s="56">
        <f t="shared" si="1"/>
        <v>9999</v>
      </c>
    </row>
    <row r="38" spans="1:12" ht="12.75" customHeight="1" x14ac:dyDescent="0.35">
      <c r="A38" s="52">
        <f t="shared" si="0"/>
        <v>5</v>
      </c>
      <c r="B38" s="53"/>
      <c r="C38" s="53"/>
      <c r="D38" s="53"/>
      <c r="E38" s="53"/>
      <c r="F38" s="53"/>
      <c r="G38" s="53"/>
      <c r="H38" s="54"/>
      <c r="I38" s="55">
        <v>9999</v>
      </c>
      <c r="J38" s="55">
        <v>9999</v>
      </c>
      <c r="K38" s="55">
        <v>9999</v>
      </c>
      <c r="L38" s="56">
        <f t="shared" si="1"/>
        <v>9999</v>
      </c>
    </row>
    <row r="39" spans="1:12" ht="12.75" customHeight="1" x14ac:dyDescent="0.35">
      <c r="A39" s="52">
        <f t="shared" si="0"/>
        <v>5</v>
      </c>
      <c r="B39" s="53"/>
      <c r="C39" s="53"/>
      <c r="D39" s="53"/>
      <c r="E39" s="53"/>
      <c r="F39" s="53"/>
      <c r="G39" s="53"/>
      <c r="H39" s="54"/>
      <c r="I39" s="55">
        <v>9999</v>
      </c>
      <c r="J39" s="55">
        <v>9999</v>
      </c>
      <c r="K39" s="55">
        <v>9999</v>
      </c>
      <c r="L39" s="56">
        <f t="shared" si="1"/>
        <v>9999</v>
      </c>
    </row>
    <row r="40" spans="1:12" ht="12.75" customHeight="1" x14ac:dyDescent="0.35">
      <c r="A40" s="52">
        <f t="shared" si="0"/>
        <v>5</v>
      </c>
      <c r="B40" s="53"/>
      <c r="C40" s="53"/>
      <c r="D40" s="53"/>
      <c r="E40" s="53"/>
      <c r="F40" s="53"/>
      <c r="G40" s="53"/>
      <c r="H40" s="54"/>
      <c r="I40" s="55">
        <v>9999</v>
      </c>
      <c r="J40" s="55">
        <v>9999</v>
      </c>
      <c r="K40" s="55">
        <v>9999</v>
      </c>
      <c r="L40" s="56">
        <f t="shared" si="1"/>
        <v>9999</v>
      </c>
    </row>
    <row r="41" spans="1:12" ht="12.75" customHeight="1" x14ac:dyDescent="0.35">
      <c r="A41" s="52">
        <f t="shared" si="0"/>
        <v>5</v>
      </c>
      <c r="B41" s="53"/>
      <c r="C41" s="53"/>
      <c r="D41" s="53"/>
      <c r="E41" s="53"/>
      <c r="F41" s="53"/>
      <c r="G41" s="53"/>
      <c r="H41" s="54"/>
      <c r="I41" s="55">
        <v>9999</v>
      </c>
      <c r="J41" s="55">
        <v>9999</v>
      </c>
      <c r="K41" s="55">
        <v>9999</v>
      </c>
      <c r="L41" s="56">
        <f t="shared" si="1"/>
        <v>9999</v>
      </c>
    </row>
    <row r="42" spans="1:12" ht="12.75" customHeight="1" x14ac:dyDescent="0.35">
      <c r="A42" s="52">
        <f t="shared" si="0"/>
        <v>5</v>
      </c>
      <c r="B42" s="53"/>
      <c r="C42" s="53"/>
      <c r="D42" s="53"/>
      <c r="E42" s="53"/>
      <c r="F42" s="53"/>
      <c r="G42" s="53"/>
      <c r="H42" s="54"/>
      <c r="I42" s="55">
        <v>9999</v>
      </c>
      <c r="J42" s="55">
        <v>9999</v>
      </c>
      <c r="K42" s="55">
        <v>9999</v>
      </c>
      <c r="L42" s="56">
        <f t="shared" si="1"/>
        <v>9999</v>
      </c>
    </row>
    <row r="43" spans="1:12" ht="12.75" customHeight="1" x14ac:dyDescent="0.35">
      <c r="A43" s="52">
        <f t="shared" si="0"/>
        <v>5</v>
      </c>
      <c r="B43" s="53"/>
      <c r="C43" s="53"/>
      <c r="D43" s="53"/>
      <c r="E43" s="53"/>
      <c r="F43" s="53"/>
      <c r="G43" s="53"/>
      <c r="H43" s="54"/>
      <c r="I43" s="55">
        <v>9999</v>
      </c>
      <c r="J43" s="55">
        <v>9999</v>
      </c>
      <c r="K43" s="55">
        <v>9999</v>
      </c>
      <c r="L43" s="56">
        <f t="shared" si="1"/>
        <v>9999</v>
      </c>
    </row>
    <row r="44" spans="1:12" ht="12.75" customHeight="1" x14ac:dyDescent="0.35">
      <c r="A44" s="52">
        <f t="shared" si="0"/>
        <v>5</v>
      </c>
      <c r="B44" s="61"/>
      <c r="C44" s="61"/>
      <c r="D44" s="61"/>
      <c r="E44" s="61"/>
      <c r="F44" s="61"/>
      <c r="G44" s="61"/>
      <c r="H44" s="62"/>
      <c r="I44" s="55">
        <v>9999</v>
      </c>
      <c r="J44" s="55">
        <v>9999</v>
      </c>
      <c r="K44" s="55">
        <v>9999</v>
      </c>
      <c r="L44" s="56">
        <f t="shared" si="1"/>
        <v>9999</v>
      </c>
    </row>
    <row r="45" spans="1:12" ht="12.75" customHeight="1" x14ac:dyDescent="0.35">
      <c r="A45" s="40"/>
      <c r="B45" s="38"/>
      <c r="C45" s="38"/>
      <c r="D45" s="38"/>
      <c r="E45" s="38"/>
      <c r="F45" s="38"/>
      <c r="G45" s="38"/>
      <c r="H45" s="38"/>
      <c r="I45" s="38"/>
      <c r="J45" s="38"/>
      <c r="K45" s="38"/>
      <c r="L45" s="38"/>
    </row>
    <row r="46" spans="1:12" ht="12.75" customHeight="1" x14ac:dyDescent="0.4">
      <c r="A46" s="64"/>
      <c r="B46" s="65"/>
      <c r="C46" s="45"/>
      <c r="D46" s="66" t="s">
        <v>104</v>
      </c>
      <c r="E46" s="45"/>
      <c r="F46" s="45"/>
      <c r="G46" s="45"/>
      <c r="H46" s="46"/>
      <c r="I46" s="45"/>
      <c r="J46" s="45"/>
      <c r="K46" s="45"/>
      <c r="L46" s="46" t="s">
        <v>107</v>
      </c>
    </row>
    <row r="47" spans="1:12" ht="12.75" customHeight="1" x14ac:dyDescent="0.4">
      <c r="A47" s="47"/>
      <c r="B47" s="48" t="s">
        <v>91</v>
      </c>
      <c r="C47" s="48" t="s">
        <v>93</v>
      </c>
      <c r="D47" s="48" t="s">
        <v>94</v>
      </c>
      <c r="E47" s="48" t="s">
        <v>96</v>
      </c>
      <c r="F47" s="48" t="s">
        <v>108</v>
      </c>
      <c r="G47" s="48" t="s">
        <v>97</v>
      </c>
      <c r="H47" s="49" t="s">
        <v>68</v>
      </c>
      <c r="I47" s="48" t="s">
        <v>207</v>
      </c>
      <c r="J47" s="48" t="s">
        <v>208</v>
      </c>
      <c r="K47" s="48" t="s">
        <v>209</v>
      </c>
      <c r="L47" s="51" t="s">
        <v>103</v>
      </c>
    </row>
    <row r="48" spans="1:12" ht="12.75" customHeight="1" x14ac:dyDescent="0.35">
      <c r="A48" s="52">
        <f t="shared" ref="A48:A147" si="2">RANK(L48,$L$48:$L$147,1)</f>
        <v>1</v>
      </c>
      <c r="B48" s="67">
        <v>45</v>
      </c>
      <c r="C48" s="53" t="s">
        <v>194</v>
      </c>
      <c r="D48" s="53" t="s">
        <v>120</v>
      </c>
      <c r="E48" s="53"/>
      <c r="F48" s="53"/>
      <c r="G48" s="53"/>
      <c r="H48" s="54"/>
      <c r="I48" s="55">
        <v>9999</v>
      </c>
      <c r="J48" s="55">
        <v>9</v>
      </c>
      <c r="K48" s="55">
        <v>9999</v>
      </c>
      <c r="L48" s="56">
        <f t="shared" ref="L48:L147" si="3">MIN(I48,J48,K48)</f>
        <v>9</v>
      </c>
    </row>
    <row r="49" spans="1:12" ht="12.75" customHeight="1" x14ac:dyDescent="0.35">
      <c r="A49" s="52">
        <f t="shared" si="2"/>
        <v>2</v>
      </c>
      <c r="B49" s="67">
        <v>56</v>
      </c>
      <c r="C49" s="53" t="s">
        <v>210</v>
      </c>
      <c r="D49" s="53" t="s">
        <v>211</v>
      </c>
      <c r="E49" s="53"/>
      <c r="F49" s="53"/>
      <c r="G49" s="53"/>
      <c r="H49" s="54"/>
      <c r="I49" s="55">
        <v>10</v>
      </c>
      <c r="J49" s="55">
        <v>10</v>
      </c>
      <c r="K49" s="55">
        <v>9999</v>
      </c>
      <c r="L49" s="56">
        <f t="shared" si="3"/>
        <v>10</v>
      </c>
    </row>
    <row r="50" spans="1:12" ht="12.75" customHeight="1" x14ac:dyDescent="0.35">
      <c r="A50" s="52">
        <f t="shared" si="2"/>
        <v>3</v>
      </c>
      <c r="B50" s="67">
        <v>32</v>
      </c>
      <c r="C50" s="53" t="s">
        <v>212</v>
      </c>
      <c r="D50" s="53" t="s">
        <v>213</v>
      </c>
      <c r="E50" s="53"/>
      <c r="F50" s="53"/>
      <c r="G50" s="53"/>
      <c r="H50" s="54"/>
      <c r="I50" s="55">
        <v>9999</v>
      </c>
      <c r="J50" s="55">
        <v>32</v>
      </c>
      <c r="K50" s="55">
        <v>9999</v>
      </c>
      <c r="L50" s="56">
        <f t="shared" si="3"/>
        <v>32</v>
      </c>
    </row>
    <row r="51" spans="1:12" ht="12.75" customHeight="1" x14ac:dyDescent="0.35">
      <c r="A51" s="52">
        <f t="shared" si="2"/>
        <v>4</v>
      </c>
      <c r="B51" s="67">
        <v>12</v>
      </c>
      <c r="C51" s="53" t="s">
        <v>214</v>
      </c>
      <c r="D51" s="53" t="s">
        <v>215</v>
      </c>
      <c r="E51" s="53"/>
      <c r="F51" s="53"/>
      <c r="G51" s="53"/>
      <c r="H51" s="54"/>
      <c r="I51" s="55">
        <v>9999</v>
      </c>
      <c r="J51" s="55">
        <v>40</v>
      </c>
      <c r="K51" s="55">
        <v>9999</v>
      </c>
      <c r="L51" s="56">
        <f t="shared" si="3"/>
        <v>40</v>
      </c>
    </row>
    <row r="52" spans="1:12" ht="12.75" customHeight="1" x14ac:dyDescent="0.35">
      <c r="A52" s="52">
        <f t="shared" si="2"/>
        <v>5</v>
      </c>
      <c r="B52" s="67"/>
      <c r="C52" s="53"/>
      <c r="D52" s="53"/>
      <c r="E52" s="53"/>
      <c r="F52" s="53"/>
      <c r="G52" s="53"/>
      <c r="H52" s="54"/>
      <c r="I52" s="55">
        <v>9999</v>
      </c>
      <c r="J52" s="55">
        <v>9999</v>
      </c>
      <c r="K52" s="55">
        <v>9999</v>
      </c>
      <c r="L52" s="56">
        <f t="shared" si="3"/>
        <v>9999</v>
      </c>
    </row>
    <row r="53" spans="1:12" ht="12.75" customHeight="1" x14ac:dyDescent="0.35">
      <c r="A53" s="52">
        <f t="shared" si="2"/>
        <v>5</v>
      </c>
      <c r="B53" s="67"/>
      <c r="C53" s="53"/>
      <c r="D53" s="53"/>
      <c r="E53" s="53"/>
      <c r="F53" s="53"/>
      <c r="G53" s="53"/>
      <c r="H53" s="54"/>
      <c r="I53" s="55">
        <v>9999</v>
      </c>
      <c r="J53" s="55">
        <v>9999</v>
      </c>
      <c r="K53" s="55">
        <v>9999</v>
      </c>
      <c r="L53" s="56">
        <f t="shared" si="3"/>
        <v>9999</v>
      </c>
    </row>
    <row r="54" spans="1:12" ht="12.75" customHeight="1" x14ac:dyDescent="0.35">
      <c r="A54" s="52">
        <f t="shared" si="2"/>
        <v>5</v>
      </c>
      <c r="B54" s="67"/>
      <c r="C54" s="53"/>
      <c r="D54" s="53"/>
      <c r="E54" s="53"/>
      <c r="F54" s="53"/>
      <c r="G54" s="53"/>
      <c r="H54" s="54"/>
      <c r="I54" s="55">
        <v>9999</v>
      </c>
      <c r="J54" s="55">
        <v>9999</v>
      </c>
      <c r="K54" s="55">
        <v>9999</v>
      </c>
      <c r="L54" s="56">
        <f t="shared" si="3"/>
        <v>9999</v>
      </c>
    </row>
    <row r="55" spans="1:12" ht="12.75" customHeight="1" x14ac:dyDescent="0.35">
      <c r="A55" s="52">
        <f t="shared" si="2"/>
        <v>5</v>
      </c>
      <c r="B55" s="67"/>
      <c r="C55" s="53"/>
      <c r="D55" s="53"/>
      <c r="E55" s="53"/>
      <c r="F55" s="53"/>
      <c r="G55" s="53"/>
      <c r="H55" s="54"/>
      <c r="I55" s="55">
        <v>9999</v>
      </c>
      <c r="J55" s="55">
        <v>9999</v>
      </c>
      <c r="K55" s="55">
        <v>9999</v>
      </c>
      <c r="L55" s="56">
        <f t="shared" si="3"/>
        <v>9999</v>
      </c>
    </row>
    <row r="56" spans="1:12" ht="12.75" customHeight="1" x14ac:dyDescent="0.35">
      <c r="A56" s="52">
        <f t="shared" si="2"/>
        <v>5</v>
      </c>
      <c r="B56" s="67"/>
      <c r="C56" s="53"/>
      <c r="D56" s="53"/>
      <c r="E56" s="53"/>
      <c r="F56" s="53"/>
      <c r="G56" s="53"/>
      <c r="H56" s="54"/>
      <c r="I56" s="55">
        <v>9999</v>
      </c>
      <c r="J56" s="55">
        <v>9999</v>
      </c>
      <c r="K56" s="55">
        <v>9999</v>
      </c>
      <c r="L56" s="56">
        <f t="shared" si="3"/>
        <v>9999</v>
      </c>
    </row>
    <row r="57" spans="1:12" ht="12.75" customHeight="1" x14ac:dyDescent="0.35">
      <c r="A57" s="52">
        <f t="shared" si="2"/>
        <v>5</v>
      </c>
      <c r="B57" s="67"/>
      <c r="C57" s="53"/>
      <c r="D57" s="53"/>
      <c r="E57" s="53"/>
      <c r="F57" s="53"/>
      <c r="G57" s="53"/>
      <c r="H57" s="54"/>
      <c r="I57" s="55">
        <v>9999</v>
      </c>
      <c r="J57" s="55">
        <v>9999</v>
      </c>
      <c r="K57" s="55">
        <v>9999</v>
      </c>
      <c r="L57" s="56">
        <f t="shared" si="3"/>
        <v>9999</v>
      </c>
    </row>
    <row r="58" spans="1:12" ht="12.75" customHeight="1" x14ac:dyDescent="0.35">
      <c r="A58" s="52">
        <f t="shared" si="2"/>
        <v>5</v>
      </c>
      <c r="B58" s="67"/>
      <c r="C58" s="53"/>
      <c r="D58" s="53"/>
      <c r="E58" s="53"/>
      <c r="F58" s="53"/>
      <c r="G58" s="53"/>
      <c r="H58" s="54"/>
      <c r="I58" s="55">
        <v>9999</v>
      </c>
      <c r="J58" s="55">
        <v>9999</v>
      </c>
      <c r="K58" s="55">
        <v>9999</v>
      </c>
      <c r="L58" s="56">
        <f t="shared" si="3"/>
        <v>9999</v>
      </c>
    </row>
    <row r="59" spans="1:12" ht="12.75" customHeight="1" x14ac:dyDescent="0.35">
      <c r="A59" s="52">
        <f t="shared" si="2"/>
        <v>5</v>
      </c>
      <c r="B59" s="68"/>
      <c r="C59" s="58"/>
      <c r="D59" s="58"/>
      <c r="E59" s="58"/>
      <c r="F59" s="58"/>
      <c r="G59" s="58"/>
      <c r="H59" s="59"/>
      <c r="I59" s="55">
        <v>9999</v>
      </c>
      <c r="J59" s="55">
        <v>9999</v>
      </c>
      <c r="K59" s="55">
        <v>9999</v>
      </c>
      <c r="L59" s="56">
        <f t="shared" si="3"/>
        <v>9999</v>
      </c>
    </row>
    <row r="60" spans="1:12" ht="12.75" customHeight="1" x14ac:dyDescent="0.35">
      <c r="A60" s="52">
        <f t="shared" si="2"/>
        <v>5</v>
      </c>
      <c r="B60" s="70"/>
      <c r="C60" s="71"/>
      <c r="D60" s="71"/>
      <c r="E60" s="71"/>
      <c r="F60" s="71"/>
      <c r="G60" s="71"/>
      <c r="H60" s="72"/>
      <c r="I60" s="55">
        <v>9999</v>
      </c>
      <c r="J60" s="55">
        <v>9999</v>
      </c>
      <c r="K60" s="55">
        <v>9999</v>
      </c>
      <c r="L60" s="56">
        <f t="shared" si="3"/>
        <v>9999</v>
      </c>
    </row>
    <row r="61" spans="1:12" ht="12.75" customHeight="1" x14ac:dyDescent="0.35">
      <c r="A61" s="52">
        <f t="shared" si="2"/>
        <v>5</v>
      </c>
      <c r="B61" s="67"/>
      <c r="C61" s="53"/>
      <c r="D61" s="53"/>
      <c r="E61" s="53"/>
      <c r="F61" s="53"/>
      <c r="G61" s="53"/>
      <c r="H61" s="54"/>
      <c r="I61" s="55">
        <v>9999</v>
      </c>
      <c r="J61" s="55">
        <v>9999</v>
      </c>
      <c r="K61" s="55">
        <v>9999</v>
      </c>
      <c r="L61" s="56">
        <f t="shared" si="3"/>
        <v>9999</v>
      </c>
    </row>
    <row r="62" spans="1:12" ht="12.75" customHeight="1" x14ac:dyDescent="0.35">
      <c r="A62" s="52">
        <f t="shared" si="2"/>
        <v>5</v>
      </c>
      <c r="B62" s="67"/>
      <c r="C62" s="53"/>
      <c r="D62" s="53"/>
      <c r="E62" s="53"/>
      <c r="F62" s="53"/>
      <c r="G62" s="53"/>
      <c r="H62" s="54"/>
      <c r="I62" s="55">
        <v>9999</v>
      </c>
      <c r="J62" s="55">
        <v>9999</v>
      </c>
      <c r="K62" s="55">
        <v>9999</v>
      </c>
      <c r="L62" s="56">
        <f t="shared" si="3"/>
        <v>9999</v>
      </c>
    </row>
    <row r="63" spans="1:12" ht="12.75" customHeight="1" x14ac:dyDescent="0.35">
      <c r="A63" s="52">
        <f t="shared" si="2"/>
        <v>5</v>
      </c>
      <c r="B63" s="67"/>
      <c r="C63" s="53"/>
      <c r="D63" s="53"/>
      <c r="E63" s="53"/>
      <c r="F63" s="53"/>
      <c r="G63" s="53"/>
      <c r="H63" s="54"/>
      <c r="I63" s="55">
        <v>9999</v>
      </c>
      <c r="J63" s="55">
        <v>9999</v>
      </c>
      <c r="K63" s="55">
        <v>9999</v>
      </c>
      <c r="L63" s="56">
        <f t="shared" si="3"/>
        <v>9999</v>
      </c>
    </row>
    <row r="64" spans="1:12" ht="12.75" customHeight="1" x14ac:dyDescent="0.35">
      <c r="A64" s="52">
        <f t="shared" si="2"/>
        <v>5</v>
      </c>
      <c r="B64" s="67"/>
      <c r="C64" s="53"/>
      <c r="D64" s="53"/>
      <c r="E64" s="53"/>
      <c r="F64" s="53"/>
      <c r="G64" s="53"/>
      <c r="H64" s="54"/>
      <c r="I64" s="55">
        <v>9999</v>
      </c>
      <c r="J64" s="55">
        <v>9999</v>
      </c>
      <c r="K64" s="55">
        <v>9999</v>
      </c>
      <c r="L64" s="56">
        <f t="shared" si="3"/>
        <v>9999</v>
      </c>
    </row>
    <row r="65" spans="1:12" ht="12.75" customHeight="1" x14ac:dyDescent="0.35">
      <c r="A65" s="52">
        <f t="shared" si="2"/>
        <v>5</v>
      </c>
      <c r="B65" s="67"/>
      <c r="C65" s="53"/>
      <c r="D65" s="53"/>
      <c r="E65" s="53"/>
      <c r="F65" s="53"/>
      <c r="G65" s="53"/>
      <c r="H65" s="54"/>
      <c r="I65" s="55">
        <v>9999</v>
      </c>
      <c r="J65" s="55">
        <v>9999</v>
      </c>
      <c r="K65" s="55">
        <v>9999</v>
      </c>
      <c r="L65" s="56">
        <f t="shared" si="3"/>
        <v>9999</v>
      </c>
    </row>
    <row r="66" spans="1:12" ht="12.75" customHeight="1" x14ac:dyDescent="0.35">
      <c r="A66" s="52">
        <f t="shared" si="2"/>
        <v>5</v>
      </c>
      <c r="B66" s="67"/>
      <c r="C66" s="53"/>
      <c r="D66" s="53"/>
      <c r="E66" s="53"/>
      <c r="F66" s="53"/>
      <c r="G66" s="53"/>
      <c r="H66" s="54"/>
      <c r="I66" s="55">
        <v>9999</v>
      </c>
      <c r="J66" s="55">
        <v>9999</v>
      </c>
      <c r="K66" s="55">
        <v>9999</v>
      </c>
      <c r="L66" s="56">
        <f t="shared" si="3"/>
        <v>9999</v>
      </c>
    </row>
    <row r="67" spans="1:12" ht="12.75" customHeight="1" x14ac:dyDescent="0.35">
      <c r="A67" s="52">
        <f t="shared" si="2"/>
        <v>5</v>
      </c>
      <c r="B67" s="67"/>
      <c r="C67" s="53"/>
      <c r="D67" s="53"/>
      <c r="E67" s="53"/>
      <c r="F67" s="53"/>
      <c r="G67" s="53"/>
      <c r="H67" s="54"/>
      <c r="I67" s="55">
        <v>9999</v>
      </c>
      <c r="J67" s="55">
        <v>9999</v>
      </c>
      <c r="K67" s="55">
        <v>9999</v>
      </c>
      <c r="L67" s="56">
        <f t="shared" si="3"/>
        <v>9999</v>
      </c>
    </row>
    <row r="68" spans="1:12" ht="12.75" customHeight="1" x14ac:dyDescent="0.35">
      <c r="A68" s="52">
        <f t="shared" si="2"/>
        <v>5</v>
      </c>
      <c r="B68" s="67"/>
      <c r="C68" s="53"/>
      <c r="D68" s="53"/>
      <c r="E68" s="53"/>
      <c r="F68" s="53"/>
      <c r="G68" s="53"/>
      <c r="H68" s="54"/>
      <c r="I68" s="55">
        <v>9999</v>
      </c>
      <c r="J68" s="55">
        <v>9999</v>
      </c>
      <c r="K68" s="55">
        <v>9999</v>
      </c>
      <c r="L68" s="56">
        <f t="shared" si="3"/>
        <v>9999</v>
      </c>
    </row>
    <row r="69" spans="1:12" ht="12.75" customHeight="1" x14ac:dyDescent="0.35">
      <c r="A69" s="52">
        <f t="shared" si="2"/>
        <v>5</v>
      </c>
      <c r="B69" s="67"/>
      <c r="C69" s="53"/>
      <c r="D69" s="53"/>
      <c r="E69" s="53"/>
      <c r="F69" s="53"/>
      <c r="G69" s="53"/>
      <c r="H69" s="54"/>
      <c r="I69" s="55">
        <v>9999</v>
      </c>
      <c r="J69" s="55">
        <v>9999</v>
      </c>
      <c r="K69" s="55">
        <v>9999</v>
      </c>
      <c r="L69" s="56">
        <f t="shared" si="3"/>
        <v>9999</v>
      </c>
    </row>
    <row r="70" spans="1:12" ht="12.75" customHeight="1" x14ac:dyDescent="0.35">
      <c r="A70" s="52">
        <f t="shared" si="2"/>
        <v>5</v>
      </c>
      <c r="B70" s="67"/>
      <c r="C70" s="53"/>
      <c r="D70" s="53"/>
      <c r="E70" s="53"/>
      <c r="F70" s="53"/>
      <c r="G70" s="53"/>
      <c r="H70" s="54"/>
      <c r="I70" s="55">
        <v>9999</v>
      </c>
      <c r="J70" s="55">
        <v>9999</v>
      </c>
      <c r="K70" s="55">
        <v>9999</v>
      </c>
      <c r="L70" s="56">
        <f t="shared" si="3"/>
        <v>9999</v>
      </c>
    </row>
    <row r="71" spans="1:12" ht="12.75" customHeight="1" x14ac:dyDescent="0.35">
      <c r="A71" s="52">
        <f t="shared" si="2"/>
        <v>5</v>
      </c>
      <c r="B71" s="67"/>
      <c r="C71" s="53"/>
      <c r="D71" s="53"/>
      <c r="E71" s="53"/>
      <c r="F71" s="53"/>
      <c r="G71" s="53"/>
      <c r="H71" s="54"/>
      <c r="I71" s="55">
        <v>9999</v>
      </c>
      <c r="J71" s="55">
        <v>9999</v>
      </c>
      <c r="K71" s="55">
        <v>9999</v>
      </c>
      <c r="L71" s="56">
        <f t="shared" si="3"/>
        <v>9999</v>
      </c>
    </row>
    <row r="72" spans="1:12" ht="12.75" customHeight="1" x14ac:dyDescent="0.35">
      <c r="A72" s="52">
        <f t="shared" si="2"/>
        <v>5</v>
      </c>
      <c r="B72" s="67"/>
      <c r="C72" s="53"/>
      <c r="D72" s="53"/>
      <c r="E72" s="53"/>
      <c r="F72" s="53"/>
      <c r="G72" s="53"/>
      <c r="H72" s="54"/>
      <c r="I72" s="55">
        <v>9999</v>
      </c>
      <c r="J72" s="55">
        <v>9999</v>
      </c>
      <c r="K72" s="55">
        <v>9999</v>
      </c>
      <c r="L72" s="56">
        <f t="shared" si="3"/>
        <v>9999</v>
      </c>
    </row>
    <row r="73" spans="1:12" ht="12.75" customHeight="1" x14ac:dyDescent="0.35">
      <c r="A73" s="52">
        <f t="shared" si="2"/>
        <v>5</v>
      </c>
      <c r="B73" s="67"/>
      <c r="C73" s="53"/>
      <c r="D73" s="53"/>
      <c r="E73" s="53"/>
      <c r="F73" s="53"/>
      <c r="G73" s="53"/>
      <c r="H73" s="54"/>
      <c r="I73" s="55">
        <v>9999</v>
      </c>
      <c r="J73" s="55">
        <v>9999</v>
      </c>
      <c r="K73" s="55">
        <v>9999</v>
      </c>
      <c r="L73" s="56">
        <f t="shared" si="3"/>
        <v>9999</v>
      </c>
    </row>
    <row r="74" spans="1:12" ht="12.75" customHeight="1" x14ac:dyDescent="0.35">
      <c r="A74" s="52">
        <f t="shared" si="2"/>
        <v>5</v>
      </c>
      <c r="B74" s="67"/>
      <c r="C74" s="53"/>
      <c r="D74" s="53"/>
      <c r="E74" s="53"/>
      <c r="F74" s="53"/>
      <c r="G74" s="53"/>
      <c r="H74" s="54"/>
      <c r="I74" s="55">
        <v>9999</v>
      </c>
      <c r="J74" s="55">
        <v>9999</v>
      </c>
      <c r="K74" s="55">
        <v>9999</v>
      </c>
      <c r="L74" s="56">
        <f t="shared" si="3"/>
        <v>9999</v>
      </c>
    </row>
    <row r="75" spans="1:12" ht="12.75" customHeight="1" x14ac:dyDescent="0.35">
      <c r="A75" s="52">
        <f t="shared" si="2"/>
        <v>5</v>
      </c>
      <c r="B75" s="67"/>
      <c r="C75" s="53"/>
      <c r="D75" s="53"/>
      <c r="E75" s="53"/>
      <c r="F75" s="53"/>
      <c r="G75" s="53"/>
      <c r="H75" s="54"/>
      <c r="I75" s="55">
        <v>9999</v>
      </c>
      <c r="J75" s="55">
        <v>9999</v>
      </c>
      <c r="K75" s="55">
        <v>9999</v>
      </c>
      <c r="L75" s="56">
        <f t="shared" si="3"/>
        <v>9999</v>
      </c>
    </row>
    <row r="76" spans="1:12" ht="12.75" customHeight="1" x14ac:dyDescent="0.35">
      <c r="A76" s="52">
        <f t="shared" si="2"/>
        <v>5</v>
      </c>
      <c r="B76" s="67"/>
      <c r="C76" s="53"/>
      <c r="D76" s="53"/>
      <c r="E76" s="53"/>
      <c r="F76" s="53"/>
      <c r="G76" s="53"/>
      <c r="H76" s="54"/>
      <c r="I76" s="55">
        <v>9999</v>
      </c>
      <c r="J76" s="55">
        <v>9999</v>
      </c>
      <c r="K76" s="55">
        <v>9999</v>
      </c>
      <c r="L76" s="56">
        <f t="shared" si="3"/>
        <v>9999</v>
      </c>
    </row>
    <row r="77" spans="1:12" ht="12.75" customHeight="1" x14ac:dyDescent="0.35">
      <c r="A77" s="52">
        <f t="shared" si="2"/>
        <v>5</v>
      </c>
      <c r="B77" s="67"/>
      <c r="C77" s="53"/>
      <c r="D77" s="53"/>
      <c r="E77" s="53"/>
      <c r="F77" s="53"/>
      <c r="G77" s="53"/>
      <c r="H77" s="54"/>
      <c r="I77" s="55">
        <v>9999</v>
      </c>
      <c r="J77" s="55">
        <v>9999</v>
      </c>
      <c r="K77" s="55">
        <v>9999</v>
      </c>
      <c r="L77" s="56">
        <f t="shared" si="3"/>
        <v>9999</v>
      </c>
    </row>
    <row r="78" spans="1:12" ht="12.75" customHeight="1" x14ac:dyDescent="0.35">
      <c r="A78" s="52">
        <f t="shared" si="2"/>
        <v>5</v>
      </c>
      <c r="B78" s="67"/>
      <c r="C78" s="53"/>
      <c r="D78" s="53"/>
      <c r="E78" s="53"/>
      <c r="F78" s="53"/>
      <c r="G78" s="53"/>
      <c r="H78" s="54"/>
      <c r="I78" s="55">
        <v>9999</v>
      </c>
      <c r="J78" s="55">
        <v>9999</v>
      </c>
      <c r="K78" s="55">
        <v>9999</v>
      </c>
      <c r="L78" s="56">
        <f t="shared" si="3"/>
        <v>9999</v>
      </c>
    </row>
    <row r="79" spans="1:12" ht="12.75" customHeight="1" x14ac:dyDescent="0.35">
      <c r="A79" s="52">
        <f t="shared" si="2"/>
        <v>5</v>
      </c>
      <c r="B79" s="67"/>
      <c r="C79" s="53"/>
      <c r="D79" s="53"/>
      <c r="E79" s="53"/>
      <c r="F79" s="53"/>
      <c r="G79" s="53"/>
      <c r="H79" s="54"/>
      <c r="I79" s="55">
        <v>9999</v>
      </c>
      <c r="J79" s="55">
        <v>9999</v>
      </c>
      <c r="K79" s="55">
        <v>9999</v>
      </c>
      <c r="L79" s="56">
        <f t="shared" si="3"/>
        <v>9999</v>
      </c>
    </row>
    <row r="80" spans="1:12" ht="12.75" customHeight="1" x14ac:dyDescent="0.35">
      <c r="A80" s="52">
        <f t="shared" si="2"/>
        <v>5</v>
      </c>
      <c r="B80" s="67"/>
      <c r="C80" s="53"/>
      <c r="D80" s="53"/>
      <c r="E80" s="53"/>
      <c r="F80" s="53"/>
      <c r="G80" s="53"/>
      <c r="H80" s="54"/>
      <c r="I80" s="55">
        <v>9999</v>
      </c>
      <c r="J80" s="55">
        <v>9999</v>
      </c>
      <c r="K80" s="55">
        <v>9999</v>
      </c>
      <c r="L80" s="56">
        <f t="shared" si="3"/>
        <v>9999</v>
      </c>
    </row>
    <row r="81" spans="1:12" ht="12.75" customHeight="1" x14ac:dyDescent="0.35">
      <c r="A81" s="52">
        <f t="shared" si="2"/>
        <v>5</v>
      </c>
      <c r="B81" s="67"/>
      <c r="C81" s="53"/>
      <c r="D81" s="53"/>
      <c r="E81" s="53"/>
      <c r="F81" s="53"/>
      <c r="G81" s="53"/>
      <c r="H81" s="54"/>
      <c r="I81" s="55">
        <v>9999</v>
      </c>
      <c r="J81" s="55">
        <v>9999</v>
      </c>
      <c r="K81" s="55">
        <v>9999</v>
      </c>
      <c r="L81" s="56">
        <f t="shared" si="3"/>
        <v>9999</v>
      </c>
    </row>
    <row r="82" spans="1:12" ht="12.75" customHeight="1" x14ac:dyDescent="0.35">
      <c r="A82" s="52">
        <f t="shared" si="2"/>
        <v>5</v>
      </c>
      <c r="B82" s="67"/>
      <c r="C82" s="53"/>
      <c r="D82" s="53"/>
      <c r="E82" s="53"/>
      <c r="F82" s="53"/>
      <c r="G82" s="53"/>
      <c r="H82" s="54"/>
      <c r="I82" s="55">
        <v>9999</v>
      </c>
      <c r="J82" s="55">
        <v>9999</v>
      </c>
      <c r="K82" s="55">
        <v>9999</v>
      </c>
      <c r="L82" s="56">
        <f t="shared" si="3"/>
        <v>9999</v>
      </c>
    </row>
    <row r="83" spans="1:12" ht="12.75" customHeight="1" x14ac:dyDescent="0.35">
      <c r="A83" s="52">
        <f t="shared" si="2"/>
        <v>5</v>
      </c>
      <c r="B83" s="67"/>
      <c r="C83" s="53"/>
      <c r="D83" s="53"/>
      <c r="E83" s="53"/>
      <c r="F83" s="53"/>
      <c r="G83" s="53"/>
      <c r="H83" s="54"/>
      <c r="I83" s="55">
        <v>9999</v>
      </c>
      <c r="J83" s="55">
        <v>9999</v>
      </c>
      <c r="K83" s="55">
        <v>9999</v>
      </c>
      <c r="L83" s="56">
        <f t="shared" si="3"/>
        <v>9999</v>
      </c>
    </row>
    <row r="84" spans="1:12" ht="12.75" customHeight="1" x14ac:dyDescent="0.35">
      <c r="A84" s="52">
        <f t="shared" si="2"/>
        <v>5</v>
      </c>
      <c r="B84" s="67"/>
      <c r="C84" s="53"/>
      <c r="D84" s="53"/>
      <c r="E84" s="53"/>
      <c r="F84" s="53"/>
      <c r="G84" s="53"/>
      <c r="H84" s="54"/>
      <c r="I84" s="55">
        <v>9999</v>
      </c>
      <c r="J84" s="55">
        <v>9999</v>
      </c>
      <c r="K84" s="55">
        <v>9999</v>
      </c>
      <c r="L84" s="56">
        <f t="shared" si="3"/>
        <v>9999</v>
      </c>
    </row>
    <row r="85" spans="1:12" ht="12.75" customHeight="1" x14ac:dyDescent="0.35">
      <c r="A85" s="52">
        <f t="shared" si="2"/>
        <v>5</v>
      </c>
      <c r="B85" s="67"/>
      <c r="C85" s="53"/>
      <c r="D85" s="53"/>
      <c r="E85" s="53"/>
      <c r="F85" s="53"/>
      <c r="G85" s="53"/>
      <c r="H85" s="54"/>
      <c r="I85" s="55">
        <v>9999</v>
      </c>
      <c r="J85" s="55">
        <v>9999</v>
      </c>
      <c r="K85" s="55">
        <v>9999</v>
      </c>
      <c r="L85" s="56">
        <f t="shared" si="3"/>
        <v>9999</v>
      </c>
    </row>
    <row r="86" spans="1:12" ht="12.75" customHeight="1" x14ac:dyDescent="0.35">
      <c r="A86" s="52">
        <f t="shared" si="2"/>
        <v>5</v>
      </c>
      <c r="B86" s="67"/>
      <c r="C86" s="53"/>
      <c r="D86" s="53"/>
      <c r="E86" s="53"/>
      <c r="F86" s="53"/>
      <c r="G86" s="53"/>
      <c r="H86" s="54"/>
      <c r="I86" s="55">
        <v>9999</v>
      </c>
      <c r="J86" s="55">
        <v>9999</v>
      </c>
      <c r="K86" s="55">
        <v>9999</v>
      </c>
      <c r="L86" s="56">
        <f t="shared" si="3"/>
        <v>9999</v>
      </c>
    </row>
    <row r="87" spans="1:12" ht="12.75" customHeight="1" x14ac:dyDescent="0.35">
      <c r="A87" s="52">
        <f t="shared" si="2"/>
        <v>5</v>
      </c>
      <c r="B87" s="67"/>
      <c r="C87" s="53"/>
      <c r="D87" s="53"/>
      <c r="E87" s="53"/>
      <c r="F87" s="53"/>
      <c r="G87" s="53"/>
      <c r="H87" s="54"/>
      <c r="I87" s="55">
        <v>9999</v>
      </c>
      <c r="J87" s="55">
        <v>9999</v>
      </c>
      <c r="K87" s="55">
        <v>9999</v>
      </c>
      <c r="L87" s="56">
        <f t="shared" si="3"/>
        <v>9999</v>
      </c>
    </row>
    <row r="88" spans="1:12" ht="12.75" customHeight="1" x14ac:dyDescent="0.35">
      <c r="A88" s="52">
        <f t="shared" si="2"/>
        <v>5</v>
      </c>
      <c r="B88" s="67"/>
      <c r="C88" s="53"/>
      <c r="D88" s="53"/>
      <c r="E88" s="53"/>
      <c r="F88" s="53"/>
      <c r="G88" s="53"/>
      <c r="H88" s="54"/>
      <c r="I88" s="55">
        <v>9999</v>
      </c>
      <c r="J88" s="55">
        <v>9999</v>
      </c>
      <c r="K88" s="55">
        <v>9999</v>
      </c>
      <c r="L88" s="56">
        <f t="shared" si="3"/>
        <v>9999</v>
      </c>
    </row>
    <row r="89" spans="1:12" ht="12.75" customHeight="1" x14ac:dyDescent="0.35">
      <c r="A89" s="52">
        <f t="shared" si="2"/>
        <v>5</v>
      </c>
      <c r="B89" s="67"/>
      <c r="C89" s="53"/>
      <c r="D89" s="53"/>
      <c r="E89" s="53"/>
      <c r="F89" s="53"/>
      <c r="G89" s="53"/>
      <c r="H89" s="54"/>
      <c r="I89" s="55">
        <v>9999</v>
      </c>
      <c r="J89" s="55">
        <v>9999</v>
      </c>
      <c r="K89" s="55">
        <v>9999</v>
      </c>
      <c r="L89" s="56">
        <f t="shared" si="3"/>
        <v>9999</v>
      </c>
    </row>
    <row r="90" spans="1:12" ht="12.75" customHeight="1" x14ac:dyDescent="0.35">
      <c r="A90" s="52">
        <f t="shared" si="2"/>
        <v>5</v>
      </c>
      <c r="B90" s="67"/>
      <c r="C90" s="53"/>
      <c r="D90" s="53"/>
      <c r="E90" s="53"/>
      <c r="F90" s="53"/>
      <c r="G90" s="53"/>
      <c r="H90" s="54"/>
      <c r="I90" s="55">
        <v>9999</v>
      </c>
      <c r="J90" s="55">
        <v>9999</v>
      </c>
      <c r="K90" s="55">
        <v>9999</v>
      </c>
      <c r="L90" s="56">
        <f t="shared" si="3"/>
        <v>9999</v>
      </c>
    </row>
    <row r="91" spans="1:12" ht="12.75" customHeight="1" x14ac:dyDescent="0.35">
      <c r="A91" s="52">
        <f t="shared" si="2"/>
        <v>5</v>
      </c>
      <c r="B91" s="67"/>
      <c r="C91" s="53"/>
      <c r="D91" s="53"/>
      <c r="E91" s="53"/>
      <c r="F91" s="53"/>
      <c r="G91" s="53"/>
      <c r="H91" s="54"/>
      <c r="I91" s="55">
        <v>9999</v>
      </c>
      <c r="J91" s="55">
        <v>9999</v>
      </c>
      <c r="K91" s="55">
        <v>9999</v>
      </c>
      <c r="L91" s="56">
        <f t="shared" si="3"/>
        <v>9999</v>
      </c>
    </row>
    <row r="92" spans="1:12" ht="12.75" customHeight="1" x14ac:dyDescent="0.35">
      <c r="A92" s="52">
        <f t="shared" si="2"/>
        <v>5</v>
      </c>
      <c r="B92" s="67"/>
      <c r="C92" s="53"/>
      <c r="D92" s="53"/>
      <c r="E92" s="53"/>
      <c r="F92" s="53"/>
      <c r="G92" s="53"/>
      <c r="H92" s="54"/>
      <c r="I92" s="55">
        <v>9999</v>
      </c>
      <c r="J92" s="55">
        <v>9999</v>
      </c>
      <c r="K92" s="55">
        <v>9999</v>
      </c>
      <c r="L92" s="56">
        <f t="shared" si="3"/>
        <v>9999</v>
      </c>
    </row>
    <row r="93" spans="1:12" ht="12.75" customHeight="1" x14ac:dyDescent="0.35">
      <c r="A93" s="52">
        <f t="shared" si="2"/>
        <v>5</v>
      </c>
      <c r="B93" s="67"/>
      <c r="C93" s="53"/>
      <c r="D93" s="53"/>
      <c r="E93" s="53"/>
      <c r="F93" s="53"/>
      <c r="G93" s="53"/>
      <c r="H93" s="54"/>
      <c r="I93" s="55">
        <v>9999</v>
      </c>
      <c r="J93" s="55">
        <v>9999</v>
      </c>
      <c r="K93" s="55">
        <v>9999</v>
      </c>
      <c r="L93" s="56">
        <f t="shared" si="3"/>
        <v>9999</v>
      </c>
    </row>
    <row r="94" spans="1:12" ht="12.75" customHeight="1" x14ac:dyDescent="0.35">
      <c r="A94" s="52">
        <f t="shared" si="2"/>
        <v>5</v>
      </c>
      <c r="B94" s="67"/>
      <c r="C94" s="53"/>
      <c r="D94" s="53"/>
      <c r="E94" s="53"/>
      <c r="F94" s="53"/>
      <c r="G94" s="53"/>
      <c r="H94" s="54"/>
      <c r="I94" s="55">
        <v>9999</v>
      </c>
      <c r="J94" s="55">
        <v>9999</v>
      </c>
      <c r="K94" s="55">
        <v>9999</v>
      </c>
      <c r="L94" s="56">
        <f t="shared" si="3"/>
        <v>9999</v>
      </c>
    </row>
    <row r="95" spans="1:12" ht="12.75" customHeight="1" x14ac:dyDescent="0.35">
      <c r="A95" s="52">
        <f t="shared" si="2"/>
        <v>5</v>
      </c>
      <c r="B95" s="67"/>
      <c r="C95" s="53"/>
      <c r="D95" s="53"/>
      <c r="E95" s="53"/>
      <c r="F95" s="53"/>
      <c r="G95" s="53"/>
      <c r="H95" s="54"/>
      <c r="I95" s="55">
        <v>9999</v>
      </c>
      <c r="J95" s="55">
        <v>9999</v>
      </c>
      <c r="K95" s="55">
        <v>9999</v>
      </c>
      <c r="L95" s="56">
        <f t="shared" si="3"/>
        <v>9999</v>
      </c>
    </row>
    <row r="96" spans="1:12" ht="12.75" customHeight="1" x14ac:dyDescent="0.35">
      <c r="A96" s="52">
        <f t="shared" si="2"/>
        <v>5</v>
      </c>
      <c r="B96" s="67"/>
      <c r="C96" s="53"/>
      <c r="D96" s="53"/>
      <c r="E96" s="53"/>
      <c r="F96" s="53"/>
      <c r="G96" s="53"/>
      <c r="H96" s="54"/>
      <c r="I96" s="55">
        <v>9999</v>
      </c>
      <c r="J96" s="55">
        <v>9999</v>
      </c>
      <c r="K96" s="55">
        <v>9999</v>
      </c>
      <c r="L96" s="56">
        <f t="shared" si="3"/>
        <v>9999</v>
      </c>
    </row>
    <row r="97" spans="1:12" ht="12.75" customHeight="1" x14ac:dyDescent="0.35">
      <c r="A97" s="52">
        <f t="shared" si="2"/>
        <v>5</v>
      </c>
      <c r="B97" s="67"/>
      <c r="C97" s="53"/>
      <c r="D97" s="53"/>
      <c r="E97" s="53"/>
      <c r="F97" s="53"/>
      <c r="G97" s="53"/>
      <c r="H97" s="54"/>
      <c r="I97" s="55">
        <v>9999</v>
      </c>
      <c r="J97" s="55">
        <v>9999</v>
      </c>
      <c r="K97" s="55">
        <v>9999</v>
      </c>
      <c r="L97" s="56">
        <f t="shared" si="3"/>
        <v>9999</v>
      </c>
    </row>
    <row r="98" spans="1:12" ht="12.75" customHeight="1" x14ac:dyDescent="0.35">
      <c r="A98" s="52">
        <f t="shared" si="2"/>
        <v>5</v>
      </c>
      <c r="B98" s="67"/>
      <c r="C98" s="53"/>
      <c r="D98" s="53"/>
      <c r="E98" s="53"/>
      <c r="F98" s="53"/>
      <c r="G98" s="53"/>
      <c r="H98" s="54"/>
      <c r="I98" s="55">
        <v>9999</v>
      </c>
      <c r="J98" s="55">
        <v>9999</v>
      </c>
      <c r="K98" s="55">
        <v>9999</v>
      </c>
      <c r="L98" s="56">
        <f t="shared" si="3"/>
        <v>9999</v>
      </c>
    </row>
    <row r="99" spans="1:12" ht="12.75" customHeight="1" x14ac:dyDescent="0.35">
      <c r="A99" s="52">
        <f t="shared" si="2"/>
        <v>5</v>
      </c>
      <c r="B99" s="67"/>
      <c r="C99" s="53"/>
      <c r="D99" s="53"/>
      <c r="E99" s="53"/>
      <c r="F99" s="53"/>
      <c r="G99" s="53"/>
      <c r="H99" s="54"/>
      <c r="I99" s="55">
        <v>9999</v>
      </c>
      <c r="J99" s="55">
        <v>9999</v>
      </c>
      <c r="K99" s="55">
        <v>9999</v>
      </c>
      <c r="L99" s="56">
        <f t="shared" si="3"/>
        <v>9999</v>
      </c>
    </row>
    <row r="100" spans="1:12" ht="12.75" customHeight="1" x14ac:dyDescent="0.35">
      <c r="A100" s="52">
        <f t="shared" si="2"/>
        <v>5</v>
      </c>
      <c r="B100" s="67"/>
      <c r="C100" s="53"/>
      <c r="D100" s="53"/>
      <c r="E100" s="53"/>
      <c r="F100" s="53"/>
      <c r="G100" s="53"/>
      <c r="H100" s="54"/>
      <c r="I100" s="55">
        <v>9999</v>
      </c>
      <c r="J100" s="55">
        <v>9999</v>
      </c>
      <c r="K100" s="55">
        <v>9999</v>
      </c>
      <c r="L100" s="56">
        <f t="shared" si="3"/>
        <v>9999</v>
      </c>
    </row>
    <row r="101" spans="1:12" ht="12.75" customHeight="1" x14ac:dyDescent="0.35">
      <c r="A101" s="52">
        <f t="shared" si="2"/>
        <v>5</v>
      </c>
      <c r="B101" s="67"/>
      <c r="C101" s="53"/>
      <c r="D101" s="53"/>
      <c r="E101" s="53"/>
      <c r="F101" s="53"/>
      <c r="G101" s="53"/>
      <c r="H101" s="54"/>
      <c r="I101" s="55">
        <v>9999</v>
      </c>
      <c r="J101" s="55">
        <v>9999</v>
      </c>
      <c r="K101" s="55">
        <v>9999</v>
      </c>
      <c r="L101" s="56">
        <f t="shared" si="3"/>
        <v>9999</v>
      </c>
    </row>
    <row r="102" spans="1:12" ht="12.75" customHeight="1" x14ac:dyDescent="0.35">
      <c r="A102" s="52">
        <f t="shared" si="2"/>
        <v>5</v>
      </c>
      <c r="B102" s="67"/>
      <c r="C102" s="53"/>
      <c r="D102" s="53"/>
      <c r="E102" s="53"/>
      <c r="F102" s="53"/>
      <c r="G102" s="53"/>
      <c r="H102" s="54"/>
      <c r="I102" s="55">
        <v>9999</v>
      </c>
      <c r="J102" s="55">
        <v>9999</v>
      </c>
      <c r="K102" s="55">
        <v>9999</v>
      </c>
      <c r="L102" s="56">
        <f t="shared" si="3"/>
        <v>9999</v>
      </c>
    </row>
    <row r="103" spans="1:12" ht="12.75" customHeight="1" x14ac:dyDescent="0.35">
      <c r="A103" s="52">
        <f t="shared" si="2"/>
        <v>5</v>
      </c>
      <c r="B103" s="67"/>
      <c r="C103" s="53"/>
      <c r="D103" s="53"/>
      <c r="E103" s="53"/>
      <c r="F103" s="53"/>
      <c r="G103" s="53"/>
      <c r="H103" s="54"/>
      <c r="I103" s="55">
        <v>9999</v>
      </c>
      <c r="J103" s="55">
        <v>9999</v>
      </c>
      <c r="K103" s="55">
        <v>9999</v>
      </c>
      <c r="L103" s="56">
        <f t="shared" si="3"/>
        <v>9999</v>
      </c>
    </row>
    <row r="104" spans="1:12" ht="12.75" customHeight="1" x14ac:dyDescent="0.35">
      <c r="A104" s="52">
        <f t="shared" si="2"/>
        <v>5</v>
      </c>
      <c r="B104" s="67"/>
      <c r="C104" s="53"/>
      <c r="D104" s="53"/>
      <c r="E104" s="53"/>
      <c r="F104" s="53"/>
      <c r="G104" s="53"/>
      <c r="H104" s="54"/>
      <c r="I104" s="55">
        <v>9999</v>
      </c>
      <c r="J104" s="55">
        <v>9999</v>
      </c>
      <c r="K104" s="55">
        <v>9999</v>
      </c>
      <c r="L104" s="56">
        <f t="shared" si="3"/>
        <v>9999</v>
      </c>
    </row>
    <row r="105" spans="1:12" ht="12.75" customHeight="1" x14ac:dyDescent="0.35">
      <c r="A105" s="52">
        <f t="shared" si="2"/>
        <v>5</v>
      </c>
      <c r="B105" s="67"/>
      <c r="C105" s="53"/>
      <c r="D105" s="53"/>
      <c r="E105" s="53"/>
      <c r="F105" s="53"/>
      <c r="G105" s="53"/>
      <c r="H105" s="54"/>
      <c r="I105" s="55">
        <v>9999</v>
      </c>
      <c r="J105" s="55">
        <v>9999</v>
      </c>
      <c r="K105" s="55">
        <v>9999</v>
      </c>
      <c r="L105" s="56">
        <f t="shared" si="3"/>
        <v>9999</v>
      </c>
    </row>
    <row r="106" spans="1:12" ht="12.75" customHeight="1" x14ac:dyDescent="0.35">
      <c r="A106" s="52">
        <f t="shared" si="2"/>
        <v>5</v>
      </c>
      <c r="B106" s="67"/>
      <c r="C106" s="53"/>
      <c r="D106" s="53"/>
      <c r="E106" s="53"/>
      <c r="F106" s="53"/>
      <c r="G106" s="53"/>
      <c r="H106" s="54"/>
      <c r="I106" s="55">
        <v>9999</v>
      </c>
      <c r="J106" s="55">
        <v>9999</v>
      </c>
      <c r="K106" s="55">
        <v>9999</v>
      </c>
      <c r="L106" s="56">
        <f t="shared" si="3"/>
        <v>9999</v>
      </c>
    </row>
    <row r="107" spans="1:12" ht="12.75" customHeight="1" x14ac:dyDescent="0.35">
      <c r="A107" s="52">
        <f t="shared" si="2"/>
        <v>5</v>
      </c>
      <c r="B107" s="67"/>
      <c r="C107" s="53"/>
      <c r="D107" s="53"/>
      <c r="E107" s="53"/>
      <c r="F107" s="53"/>
      <c r="G107" s="53"/>
      <c r="H107" s="54"/>
      <c r="I107" s="55">
        <v>9999</v>
      </c>
      <c r="J107" s="55">
        <v>9999</v>
      </c>
      <c r="K107" s="55">
        <v>9999</v>
      </c>
      <c r="L107" s="56">
        <f t="shared" si="3"/>
        <v>9999</v>
      </c>
    </row>
    <row r="108" spans="1:12" ht="12.75" customHeight="1" x14ac:dyDescent="0.35">
      <c r="A108" s="52">
        <f t="shared" si="2"/>
        <v>5</v>
      </c>
      <c r="B108" s="67"/>
      <c r="C108" s="53"/>
      <c r="D108" s="53"/>
      <c r="E108" s="53"/>
      <c r="F108" s="53"/>
      <c r="G108" s="53"/>
      <c r="H108" s="54"/>
      <c r="I108" s="55">
        <v>9999</v>
      </c>
      <c r="J108" s="55">
        <v>9999</v>
      </c>
      <c r="K108" s="55">
        <v>9999</v>
      </c>
      <c r="L108" s="56">
        <f t="shared" si="3"/>
        <v>9999</v>
      </c>
    </row>
    <row r="109" spans="1:12" ht="12.75" customHeight="1" x14ac:dyDescent="0.35">
      <c r="A109" s="52">
        <f t="shared" si="2"/>
        <v>5</v>
      </c>
      <c r="B109" s="67"/>
      <c r="C109" s="53"/>
      <c r="D109" s="53"/>
      <c r="E109" s="53"/>
      <c r="F109" s="53"/>
      <c r="G109" s="53"/>
      <c r="H109" s="54"/>
      <c r="I109" s="55">
        <v>9999</v>
      </c>
      <c r="J109" s="55">
        <v>9999</v>
      </c>
      <c r="K109" s="55">
        <v>9999</v>
      </c>
      <c r="L109" s="56">
        <f t="shared" si="3"/>
        <v>9999</v>
      </c>
    </row>
    <row r="110" spans="1:12" ht="12.75" customHeight="1" x14ac:dyDescent="0.35">
      <c r="A110" s="52">
        <f t="shared" si="2"/>
        <v>5</v>
      </c>
      <c r="B110" s="67"/>
      <c r="C110" s="53"/>
      <c r="D110" s="53"/>
      <c r="E110" s="53"/>
      <c r="F110" s="53"/>
      <c r="G110" s="53"/>
      <c r="H110" s="54"/>
      <c r="I110" s="55">
        <v>9999</v>
      </c>
      <c r="J110" s="55">
        <v>9999</v>
      </c>
      <c r="K110" s="55">
        <v>9999</v>
      </c>
      <c r="L110" s="56">
        <f t="shared" si="3"/>
        <v>9999</v>
      </c>
    </row>
    <row r="111" spans="1:12" ht="12.75" customHeight="1" x14ac:dyDescent="0.35">
      <c r="A111" s="52">
        <f t="shared" si="2"/>
        <v>5</v>
      </c>
      <c r="B111" s="67"/>
      <c r="C111" s="53"/>
      <c r="D111" s="53"/>
      <c r="E111" s="53"/>
      <c r="F111" s="53"/>
      <c r="G111" s="53"/>
      <c r="H111" s="54"/>
      <c r="I111" s="55">
        <v>9999</v>
      </c>
      <c r="J111" s="55">
        <v>9999</v>
      </c>
      <c r="K111" s="55">
        <v>9999</v>
      </c>
      <c r="L111" s="56">
        <f t="shared" si="3"/>
        <v>9999</v>
      </c>
    </row>
    <row r="112" spans="1:12" ht="12.75" customHeight="1" x14ac:dyDescent="0.35">
      <c r="A112" s="52">
        <f t="shared" si="2"/>
        <v>5</v>
      </c>
      <c r="B112" s="67"/>
      <c r="C112" s="53"/>
      <c r="D112" s="53"/>
      <c r="E112" s="53"/>
      <c r="F112" s="53"/>
      <c r="G112" s="53"/>
      <c r="H112" s="54"/>
      <c r="I112" s="55">
        <v>9999</v>
      </c>
      <c r="J112" s="55">
        <v>9999</v>
      </c>
      <c r="K112" s="55">
        <v>9999</v>
      </c>
      <c r="L112" s="56">
        <f t="shared" si="3"/>
        <v>9999</v>
      </c>
    </row>
    <row r="113" spans="1:12" ht="12.75" customHeight="1" x14ac:dyDescent="0.35">
      <c r="A113" s="52">
        <f t="shared" si="2"/>
        <v>5</v>
      </c>
      <c r="B113" s="67"/>
      <c r="C113" s="53"/>
      <c r="D113" s="53"/>
      <c r="E113" s="53"/>
      <c r="F113" s="53"/>
      <c r="G113" s="53"/>
      <c r="H113" s="54"/>
      <c r="I113" s="55">
        <v>9999</v>
      </c>
      <c r="J113" s="55">
        <v>9999</v>
      </c>
      <c r="K113" s="55">
        <v>9999</v>
      </c>
      <c r="L113" s="56">
        <f t="shared" si="3"/>
        <v>9999</v>
      </c>
    </row>
    <row r="114" spans="1:12" ht="12.75" customHeight="1" x14ac:dyDescent="0.35">
      <c r="A114" s="52">
        <f t="shared" si="2"/>
        <v>5</v>
      </c>
      <c r="B114" s="67"/>
      <c r="C114" s="53"/>
      <c r="D114" s="53"/>
      <c r="E114" s="53"/>
      <c r="F114" s="53"/>
      <c r="G114" s="53"/>
      <c r="H114" s="54"/>
      <c r="I114" s="55">
        <v>9999</v>
      </c>
      <c r="J114" s="55">
        <v>9999</v>
      </c>
      <c r="K114" s="55">
        <v>9999</v>
      </c>
      <c r="L114" s="56">
        <f t="shared" si="3"/>
        <v>9999</v>
      </c>
    </row>
    <row r="115" spans="1:12" ht="12.75" customHeight="1" x14ac:dyDescent="0.35">
      <c r="A115" s="52">
        <f t="shared" si="2"/>
        <v>5</v>
      </c>
      <c r="B115" s="67"/>
      <c r="C115" s="53"/>
      <c r="D115" s="53"/>
      <c r="E115" s="53"/>
      <c r="F115" s="53"/>
      <c r="G115" s="53"/>
      <c r="H115" s="54"/>
      <c r="I115" s="55">
        <v>9999</v>
      </c>
      <c r="J115" s="55">
        <v>9999</v>
      </c>
      <c r="K115" s="55">
        <v>9999</v>
      </c>
      <c r="L115" s="56">
        <f t="shared" si="3"/>
        <v>9999</v>
      </c>
    </row>
    <row r="116" spans="1:12" ht="12.75" customHeight="1" x14ac:dyDescent="0.35">
      <c r="A116" s="52">
        <f t="shared" si="2"/>
        <v>5</v>
      </c>
      <c r="B116" s="67"/>
      <c r="C116" s="53"/>
      <c r="D116" s="53"/>
      <c r="E116" s="53"/>
      <c r="F116" s="53"/>
      <c r="G116" s="53"/>
      <c r="H116" s="54"/>
      <c r="I116" s="55">
        <v>9999</v>
      </c>
      <c r="J116" s="55">
        <v>9999</v>
      </c>
      <c r="K116" s="55">
        <v>9999</v>
      </c>
      <c r="L116" s="56">
        <f t="shared" si="3"/>
        <v>9999</v>
      </c>
    </row>
    <row r="117" spans="1:12" ht="12.75" customHeight="1" x14ac:dyDescent="0.35">
      <c r="A117" s="52">
        <f t="shared" si="2"/>
        <v>5</v>
      </c>
      <c r="B117" s="73"/>
      <c r="C117" s="74"/>
      <c r="D117" s="74"/>
      <c r="E117" s="74"/>
      <c r="F117" s="74"/>
      <c r="G117" s="74"/>
      <c r="H117" s="75"/>
      <c r="I117" s="55">
        <v>9999</v>
      </c>
      <c r="J117" s="55">
        <v>9999</v>
      </c>
      <c r="K117" s="55">
        <v>9999</v>
      </c>
      <c r="L117" s="56">
        <f t="shared" si="3"/>
        <v>9999</v>
      </c>
    </row>
    <row r="118" spans="1:12" ht="12.75" customHeight="1" x14ac:dyDescent="0.35">
      <c r="A118" s="52">
        <f t="shared" si="2"/>
        <v>5</v>
      </c>
      <c r="B118" s="73"/>
      <c r="C118" s="74"/>
      <c r="D118" s="74"/>
      <c r="E118" s="74"/>
      <c r="F118" s="74"/>
      <c r="G118" s="74"/>
      <c r="H118" s="75"/>
      <c r="I118" s="55">
        <v>9999</v>
      </c>
      <c r="J118" s="55">
        <v>9999</v>
      </c>
      <c r="K118" s="55">
        <v>9999</v>
      </c>
      <c r="L118" s="56">
        <f t="shared" si="3"/>
        <v>9999</v>
      </c>
    </row>
    <row r="119" spans="1:12" ht="12.75" customHeight="1" x14ac:dyDescent="0.35">
      <c r="A119" s="52">
        <f t="shared" si="2"/>
        <v>5</v>
      </c>
      <c r="B119" s="67"/>
      <c r="C119" s="53"/>
      <c r="D119" s="53"/>
      <c r="E119" s="53"/>
      <c r="F119" s="53"/>
      <c r="G119" s="53"/>
      <c r="H119" s="54"/>
      <c r="I119" s="55">
        <v>9999</v>
      </c>
      <c r="J119" s="55">
        <v>9999</v>
      </c>
      <c r="K119" s="55">
        <v>9999</v>
      </c>
      <c r="L119" s="56">
        <f t="shared" si="3"/>
        <v>9999</v>
      </c>
    </row>
    <row r="120" spans="1:12" ht="12.75" customHeight="1" x14ac:dyDescent="0.35">
      <c r="A120" s="52">
        <f t="shared" si="2"/>
        <v>5</v>
      </c>
      <c r="B120" s="67"/>
      <c r="C120" s="53"/>
      <c r="D120" s="53"/>
      <c r="E120" s="53"/>
      <c r="F120" s="53"/>
      <c r="G120" s="53"/>
      <c r="H120" s="54"/>
      <c r="I120" s="55">
        <v>9999</v>
      </c>
      <c r="J120" s="55">
        <v>9999</v>
      </c>
      <c r="K120" s="55">
        <v>9999</v>
      </c>
      <c r="L120" s="56">
        <f t="shared" si="3"/>
        <v>9999</v>
      </c>
    </row>
    <row r="121" spans="1:12" ht="12.75" customHeight="1" x14ac:dyDescent="0.35">
      <c r="A121" s="52">
        <f t="shared" si="2"/>
        <v>5</v>
      </c>
      <c r="B121" s="67"/>
      <c r="C121" s="53"/>
      <c r="D121" s="53"/>
      <c r="E121" s="53"/>
      <c r="F121" s="53"/>
      <c r="G121" s="53"/>
      <c r="H121" s="54"/>
      <c r="I121" s="55">
        <v>9999</v>
      </c>
      <c r="J121" s="55">
        <v>9999</v>
      </c>
      <c r="K121" s="55">
        <v>9999</v>
      </c>
      <c r="L121" s="56">
        <f t="shared" si="3"/>
        <v>9999</v>
      </c>
    </row>
    <row r="122" spans="1:12" ht="12.75" customHeight="1" x14ac:dyDescent="0.35">
      <c r="A122" s="52">
        <f t="shared" si="2"/>
        <v>5</v>
      </c>
      <c r="B122" s="67"/>
      <c r="C122" s="53"/>
      <c r="D122" s="53"/>
      <c r="E122" s="53"/>
      <c r="F122" s="53"/>
      <c r="G122" s="53"/>
      <c r="H122" s="54"/>
      <c r="I122" s="55">
        <v>9999</v>
      </c>
      <c r="J122" s="55">
        <v>9999</v>
      </c>
      <c r="K122" s="55">
        <v>9999</v>
      </c>
      <c r="L122" s="56">
        <f t="shared" si="3"/>
        <v>9999</v>
      </c>
    </row>
    <row r="123" spans="1:12" ht="12.75" customHeight="1" x14ac:dyDescent="0.35">
      <c r="A123" s="52">
        <f t="shared" si="2"/>
        <v>5</v>
      </c>
      <c r="B123" s="67"/>
      <c r="C123" s="53"/>
      <c r="D123" s="53"/>
      <c r="E123" s="53"/>
      <c r="F123" s="53"/>
      <c r="G123" s="53"/>
      <c r="H123" s="54"/>
      <c r="I123" s="55">
        <v>9999</v>
      </c>
      <c r="J123" s="55">
        <v>9999</v>
      </c>
      <c r="K123" s="55">
        <v>9999</v>
      </c>
      <c r="L123" s="56">
        <f t="shared" si="3"/>
        <v>9999</v>
      </c>
    </row>
    <row r="124" spans="1:12" ht="12.75" customHeight="1" x14ac:dyDescent="0.35">
      <c r="A124" s="52">
        <f t="shared" si="2"/>
        <v>5</v>
      </c>
      <c r="B124" s="67"/>
      <c r="C124" s="53"/>
      <c r="D124" s="53"/>
      <c r="E124" s="53"/>
      <c r="F124" s="53"/>
      <c r="G124" s="53"/>
      <c r="H124" s="54"/>
      <c r="I124" s="55">
        <v>9999</v>
      </c>
      <c r="J124" s="55">
        <v>9999</v>
      </c>
      <c r="K124" s="55">
        <v>9999</v>
      </c>
      <c r="L124" s="56">
        <f t="shared" si="3"/>
        <v>9999</v>
      </c>
    </row>
    <row r="125" spans="1:12" ht="12.75" customHeight="1" x14ac:dyDescent="0.35">
      <c r="A125" s="52">
        <f t="shared" si="2"/>
        <v>5</v>
      </c>
      <c r="B125" s="67"/>
      <c r="C125" s="53"/>
      <c r="D125" s="53"/>
      <c r="E125" s="53"/>
      <c r="F125" s="53"/>
      <c r="G125" s="53"/>
      <c r="H125" s="54"/>
      <c r="I125" s="55">
        <v>9999</v>
      </c>
      <c r="J125" s="55">
        <v>9999</v>
      </c>
      <c r="K125" s="55">
        <v>9999</v>
      </c>
      <c r="L125" s="56">
        <f t="shared" si="3"/>
        <v>9999</v>
      </c>
    </row>
    <row r="126" spans="1:12" ht="12.75" customHeight="1" x14ac:dyDescent="0.35">
      <c r="A126" s="52">
        <f t="shared" si="2"/>
        <v>5</v>
      </c>
      <c r="B126" s="67"/>
      <c r="C126" s="53"/>
      <c r="D126" s="53"/>
      <c r="E126" s="53"/>
      <c r="F126" s="53"/>
      <c r="G126" s="53"/>
      <c r="H126" s="54"/>
      <c r="I126" s="55">
        <v>9999</v>
      </c>
      <c r="J126" s="55">
        <v>9999</v>
      </c>
      <c r="K126" s="55">
        <v>9999</v>
      </c>
      <c r="L126" s="56">
        <f t="shared" si="3"/>
        <v>9999</v>
      </c>
    </row>
    <row r="127" spans="1:12" ht="12.75" customHeight="1" x14ac:dyDescent="0.35">
      <c r="A127" s="52">
        <f t="shared" si="2"/>
        <v>5</v>
      </c>
      <c r="B127" s="67"/>
      <c r="C127" s="53"/>
      <c r="D127" s="53"/>
      <c r="E127" s="53"/>
      <c r="F127" s="53"/>
      <c r="G127" s="53"/>
      <c r="H127" s="54"/>
      <c r="I127" s="55">
        <v>9999</v>
      </c>
      <c r="J127" s="55">
        <v>9999</v>
      </c>
      <c r="K127" s="55">
        <v>9999</v>
      </c>
      <c r="L127" s="56">
        <f t="shared" si="3"/>
        <v>9999</v>
      </c>
    </row>
    <row r="128" spans="1:12" ht="12.75" customHeight="1" x14ac:dyDescent="0.35">
      <c r="A128" s="52">
        <f t="shared" si="2"/>
        <v>5</v>
      </c>
      <c r="B128" s="67"/>
      <c r="C128" s="53"/>
      <c r="D128" s="53"/>
      <c r="E128" s="53"/>
      <c r="F128" s="53"/>
      <c r="G128" s="53"/>
      <c r="H128" s="54"/>
      <c r="I128" s="55">
        <v>9999</v>
      </c>
      <c r="J128" s="55">
        <v>9999</v>
      </c>
      <c r="K128" s="55">
        <v>9999</v>
      </c>
      <c r="L128" s="56">
        <f t="shared" si="3"/>
        <v>9999</v>
      </c>
    </row>
    <row r="129" spans="1:12" ht="12.75" customHeight="1" x14ac:dyDescent="0.35">
      <c r="A129" s="52">
        <f t="shared" si="2"/>
        <v>5</v>
      </c>
      <c r="B129" s="67"/>
      <c r="C129" s="53"/>
      <c r="D129" s="53"/>
      <c r="E129" s="53"/>
      <c r="F129" s="53"/>
      <c r="G129" s="53"/>
      <c r="H129" s="54"/>
      <c r="I129" s="55">
        <v>9999</v>
      </c>
      <c r="J129" s="55">
        <v>9999</v>
      </c>
      <c r="K129" s="55">
        <v>9999</v>
      </c>
      <c r="L129" s="56">
        <f t="shared" si="3"/>
        <v>9999</v>
      </c>
    </row>
    <row r="130" spans="1:12" ht="12.75" customHeight="1" x14ac:dyDescent="0.35">
      <c r="A130" s="52">
        <f t="shared" si="2"/>
        <v>5</v>
      </c>
      <c r="B130" s="67"/>
      <c r="C130" s="53"/>
      <c r="D130" s="53"/>
      <c r="E130" s="53"/>
      <c r="F130" s="53"/>
      <c r="G130" s="53"/>
      <c r="H130" s="54"/>
      <c r="I130" s="55">
        <v>9999</v>
      </c>
      <c r="J130" s="55">
        <v>9999</v>
      </c>
      <c r="K130" s="55">
        <v>9999</v>
      </c>
      <c r="L130" s="56">
        <f t="shared" si="3"/>
        <v>9999</v>
      </c>
    </row>
    <row r="131" spans="1:12" ht="12.75" customHeight="1" x14ac:dyDescent="0.35">
      <c r="A131" s="52">
        <f t="shared" si="2"/>
        <v>5</v>
      </c>
      <c r="B131" s="67"/>
      <c r="C131" s="53"/>
      <c r="D131" s="53"/>
      <c r="E131" s="53"/>
      <c r="F131" s="53"/>
      <c r="G131" s="53"/>
      <c r="H131" s="54"/>
      <c r="I131" s="55">
        <v>9999</v>
      </c>
      <c r="J131" s="55">
        <v>9999</v>
      </c>
      <c r="K131" s="55">
        <v>9999</v>
      </c>
      <c r="L131" s="56">
        <f t="shared" si="3"/>
        <v>9999</v>
      </c>
    </row>
    <row r="132" spans="1:12" ht="12.75" customHeight="1" x14ac:dyDescent="0.35">
      <c r="A132" s="52">
        <f t="shared" si="2"/>
        <v>5</v>
      </c>
      <c r="B132" s="67"/>
      <c r="C132" s="53"/>
      <c r="D132" s="53"/>
      <c r="E132" s="53"/>
      <c r="F132" s="53"/>
      <c r="G132" s="53"/>
      <c r="H132" s="54"/>
      <c r="I132" s="55">
        <v>9999</v>
      </c>
      <c r="J132" s="55">
        <v>9999</v>
      </c>
      <c r="K132" s="55">
        <v>9999</v>
      </c>
      <c r="L132" s="56">
        <f t="shared" si="3"/>
        <v>9999</v>
      </c>
    </row>
    <row r="133" spans="1:12" ht="12.75" customHeight="1" x14ac:dyDescent="0.35">
      <c r="A133" s="52">
        <f t="shared" si="2"/>
        <v>5</v>
      </c>
      <c r="B133" s="67"/>
      <c r="C133" s="53"/>
      <c r="D133" s="53"/>
      <c r="E133" s="53"/>
      <c r="F133" s="53"/>
      <c r="G133" s="53"/>
      <c r="H133" s="54"/>
      <c r="I133" s="55">
        <v>9999</v>
      </c>
      <c r="J133" s="55">
        <v>9999</v>
      </c>
      <c r="K133" s="55">
        <v>9999</v>
      </c>
      <c r="L133" s="56">
        <f t="shared" si="3"/>
        <v>9999</v>
      </c>
    </row>
    <row r="134" spans="1:12" ht="12.75" customHeight="1" x14ac:dyDescent="0.35">
      <c r="A134" s="52">
        <f t="shared" si="2"/>
        <v>5</v>
      </c>
      <c r="B134" s="67"/>
      <c r="C134" s="53"/>
      <c r="D134" s="53"/>
      <c r="E134" s="53"/>
      <c r="F134" s="53"/>
      <c r="G134" s="53"/>
      <c r="H134" s="54"/>
      <c r="I134" s="55">
        <v>9999</v>
      </c>
      <c r="J134" s="55">
        <v>9999</v>
      </c>
      <c r="K134" s="55">
        <v>9999</v>
      </c>
      <c r="L134" s="56">
        <f t="shared" si="3"/>
        <v>9999</v>
      </c>
    </row>
    <row r="135" spans="1:12" ht="12.75" customHeight="1" x14ac:dyDescent="0.35">
      <c r="A135" s="52">
        <f t="shared" si="2"/>
        <v>5</v>
      </c>
      <c r="B135" s="67"/>
      <c r="C135" s="53"/>
      <c r="D135" s="53"/>
      <c r="E135" s="53"/>
      <c r="F135" s="53"/>
      <c r="G135" s="53"/>
      <c r="H135" s="54"/>
      <c r="I135" s="55">
        <v>9999</v>
      </c>
      <c r="J135" s="55">
        <v>9999</v>
      </c>
      <c r="K135" s="55">
        <v>9999</v>
      </c>
      <c r="L135" s="56">
        <f t="shared" si="3"/>
        <v>9999</v>
      </c>
    </row>
    <row r="136" spans="1:12" ht="12.75" customHeight="1" x14ac:dyDescent="0.35">
      <c r="A136" s="52">
        <f t="shared" si="2"/>
        <v>5</v>
      </c>
      <c r="B136" s="67"/>
      <c r="C136" s="53"/>
      <c r="D136" s="53"/>
      <c r="E136" s="53"/>
      <c r="F136" s="53"/>
      <c r="G136" s="53"/>
      <c r="H136" s="54"/>
      <c r="I136" s="55">
        <v>9999</v>
      </c>
      <c r="J136" s="55">
        <v>9999</v>
      </c>
      <c r="K136" s="55">
        <v>9999</v>
      </c>
      <c r="L136" s="56">
        <f t="shared" si="3"/>
        <v>9999</v>
      </c>
    </row>
    <row r="137" spans="1:12" ht="12.75" customHeight="1" x14ac:dyDescent="0.35">
      <c r="A137" s="52">
        <f t="shared" si="2"/>
        <v>5</v>
      </c>
      <c r="B137" s="67"/>
      <c r="C137" s="53"/>
      <c r="D137" s="53"/>
      <c r="E137" s="53"/>
      <c r="F137" s="53"/>
      <c r="G137" s="53"/>
      <c r="H137" s="54"/>
      <c r="I137" s="55">
        <v>9999</v>
      </c>
      <c r="J137" s="55">
        <v>9999</v>
      </c>
      <c r="K137" s="55">
        <v>9999</v>
      </c>
      <c r="L137" s="56">
        <f t="shared" si="3"/>
        <v>9999</v>
      </c>
    </row>
    <row r="138" spans="1:12" ht="12.75" customHeight="1" x14ac:dyDescent="0.35">
      <c r="A138" s="52">
        <f t="shared" si="2"/>
        <v>5</v>
      </c>
      <c r="B138" s="67"/>
      <c r="C138" s="53"/>
      <c r="D138" s="53"/>
      <c r="E138" s="53"/>
      <c r="F138" s="53"/>
      <c r="G138" s="53"/>
      <c r="H138" s="54"/>
      <c r="I138" s="55">
        <v>9999</v>
      </c>
      <c r="J138" s="55">
        <v>9999</v>
      </c>
      <c r="K138" s="55">
        <v>9999</v>
      </c>
      <c r="L138" s="56">
        <f t="shared" si="3"/>
        <v>9999</v>
      </c>
    </row>
    <row r="139" spans="1:12" ht="12.75" customHeight="1" x14ac:dyDescent="0.35">
      <c r="A139" s="52">
        <f t="shared" si="2"/>
        <v>5</v>
      </c>
      <c r="B139" s="67"/>
      <c r="C139" s="53"/>
      <c r="D139" s="53"/>
      <c r="E139" s="53"/>
      <c r="F139" s="53"/>
      <c r="G139" s="53"/>
      <c r="H139" s="54"/>
      <c r="I139" s="55">
        <v>9999</v>
      </c>
      <c r="J139" s="55">
        <v>9999</v>
      </c>
      <c r="K139" s="55">
        <v>9999</v>
      </c>
      <c r="L139" s="56">
        <f t="shared" si="3"/>
        <v>9999</v>
      </c>
    </row>
    <row r="140" spans="1:12" ht="12.75" customHeight="1" x14ac:dyDescent="0.35">
      <c r="A140" s="52">
        <f t="shared" si="2"/>
        <v>5</v>
      </c>
      <c r="B140" s="67"/>
      <c r="C140" s="53"/>
      <c r="D140" s="53"/>
      <c r="E140" s="53"/>
      <c r="F140" s="53"/>
      <c r="G140" s="53"/>
      <c r="H140" s="54"/>
      <c r="I140" s="55">
        <v>9999</v>
      </c>
      <c r="J140" s="55">
        <v>9999</v>
      </c>
      <c r="K140" s="55">
        <v>9999</v>
      </c>
      <c r="L140" s="56">
        <f t="shared" si="3"/>
        <v>9999</v>
      </c>
    </row>
    <row r="141" spans="1:12" ht="12.75" customHeight="1" x14ac:dyDescent="0.35">
      <c r="A141" s="52">
        <f t="shared" si="2"/>
        <v>5</v>
      </c>
      <c r="B141" s="67"/>
      <c r="C141" s="53"/>
      <c r="D141" s="53"/>
      <c r="E141" s="53"/>
      <c r="F141" s="53"/>
      <c r="G141" s="53"/>
      <c r="H141" s="54"/>
      <c r="I141" s="55">
        <v>9999</v>
      </c>
      <c r="J141" s="55">
        <v>9999</v>
      </c>
      <c r="K141" s="55">
        <v>9999</v>
      </c>
      <c r="L141" s="56">
        <f t="shared" si="3"/>
        <v>9999</v>
      </c>
    </row>
    <row r="142" spans="1:12" ht="12.75" customHeight="1" x14ac:dyDescent="0.35">
      <c r="A142" s="52">
        <f t="shared" si="2"/>
        <v>5</v>
      </c>
      <c r="B142" s="67"/>
      <c r="C142" s="53"/>
      <c r="D142" s="53"/>
      <c r="E142" s="53"/>
      <c r="F142" s="53"/>
      <c r="G142" s="53"/>
      <c r="H142" s="54"/>
      <c r="I142" s="55">
        <v>9999</v>
      </c>
      <c r="J142" s="55">
        <v>9999</v>
      </c>
      <c r="K142" s="55">
        <v>9999</v>
      </c>
      <c r="L142" s="56">
        <f t="shared" si="3"/>
        <v>9999</v>
      </c>
    </row>
    <row r="143" spans="1:12" ht="12.75" customHeight="1" x14ac:dyDescent="0.35">
      <c r="A143" s="52">
        <f t="shared" si="2"/>
        <v>5</v>
      </c>
      <c r="B143" s="67"/>
      <c r="C143" s="53"/>
      <c r="D143" s="53"/>
      <c r="E143" s="53"/>
      <c r="F143" s="53"/>
      <c r="G143" s="53"/>
      <c r="H143" s="54"/>
      <c r="I143" s="55">
        <v>9999</v>
      </c>
      <c r="J143" s="55">
        <v>9999</v>
      </c>
      <c r="K143" s="55">
        <v>9999</v>
      </c>
      <c r="L143" s="56">
        <f t="shared" si="3"/>
        <v>9999</v>
      </c>
    </row>
    <row r="144" spans="1:12" ht="12.75" customHeight="1" x14ac:dyDescent="0.35">
      <c r="A144" s="52">
        <f t="shared" si="2"/>
        <v>5</v>
      </c>
      <c r="B144" s="67"/>
      <c r="C144" s="53"/>
      <c r="D144" s="53"/>
      <c r="E144" s="53"/>
      <c r="F144" s="53"/>
      <c r="G144" s="53"/>
      <c r="H144" s="54"/>
      <c r="I144" s="55">
        <v>9999</v>
      </c>
      <c r="J144" s="55">
        <v>9999</v>
      </c>
      <c r="K144" s="55">
        <v>9999</v>
      </c>
      <c r="L144" s="56">
        <f t="shared" si="3"/>
        <v>9999</v>
      </c>
    </row>
    <row r="145" spans="1:12" ht="12.75" customHeight="1" x14ac:dyDescent="0.35">
      <c r="A145" s="52">
        <f t="shared" si="2"/>
        <v>5</v>
      </c>
      <c r="B145" s="67"/>
      <c r="C145" s="53"/>
      <c r="D145" s="53"/>
      <c r="E145" s="53"/>
      <c r="F145" s="53"/>
      <c r="G145" s="53"/>
      <c r="H145" s="54"/>
      <c r="I145" s="55">
        <v>9999</v>
      </c>
      <c r="J145" s="55">
        <v>9999</v>
      </c>
      <c r="K145" s="55">
        <v>9999</v>
      </c>
      <c r="L145" s="56">
        <f t="shared" si="3"/>
        <v>9999</v>
      </c>
    </row>
    <row r="146" spans="1:12" ht="12.75" customHeight="1" x14ac:dyDescent="0.35">
      <c r="A146" s="52">
        <f t="shared" si="2"/>
        <v>5</v>
      </c>
      <c r="B146" s="67"/>
      <c r="C146" s="53"/>
      <c r="D146" s="53"/>
      <c r="E146" s="53"/>
      <c r="F146" s="53"/>
      <c r="G146" s="53"/>
      <c r="H146" s="54"/>
      <c r="I146" s="55">
        <v>9999</v>
      </c>
      <c r="J146" s="55">
        <v>9999</v>
      </c>
      <c r="K146" s="55">
        <v>9999</v>
      </c>
      <c r="L146" s="56">
        <f t="shared" si="3"/>
        <v>9999</v>
      </c>
    </row>
    <row r="147" spans="1:12" ht="12.75" customHeight="1" x14ac:dyDescent="0.35">
      <c r="A147" s="52">
        <f t="shared" si="2"/>
        <v>5</v>
      </c>
      <c r="B147" s="76"/>
      <c r="C147" s="61"/>
      <c r="D147" s="61"/>
      <c r="E147" s="61"/>
      <c r="F147" s="61"/>
      <c r="G147" s="61"/>
      <c r="H147" s="62"/>
      <c r="I147" s="55">
        <v>9999</v>
      </c>
      <c r="J147" s="55">
        <v>9999</v>
      </c>
      <c r="K147" s="55">
        <v>9999</v>
      </c>
      <c r="L147" s="56">
        <f t="shared" si="3"/>
        <v>9999</v>
      </c>
    </row>
    <row r="148" spans="1:12" ht="12.75" customHeight="1" x14ac:dyDescent="0.35"/>
    <row r="149" spans="1:12" ht="12.75" customHeight="1" x14ac:dyDescent="0.35"/>
    <row r="150" spans="1:12" ht="12.75" customHeight="1" x14ac:dyDescent="0.35"/>
    <row r="151" spans="1:12" ht="12.75" customHeight="1" x14ac:dyDescent="0.35"/>
    <row r="152" spans="1:12" ht="12.75" customHeight="1" x14ac:dyDescent="0.35"/>
    <row r="153" spans="1:12" ht="12.75" customHeight="1" x14ac:dyDescent="0.35"/>
    <row r="154" spans="1:12" ht="12.75" customHeight="1" x14ac:dyDescent="0.35"/>
    <row r="155" spans="1:12" ht="12.75" customHeight="1" x14ac:dyDescent="0.35"/>
    <row r="156" spans="1:12" ht="12.75" customHeight="1" x14ac:dyDescent="0.35"/>
    <row r="157" spans="1:12" ht="12.75" customHeight="1" x14ac:dyDescent="0.35"/>
    <row r="158" spans="1:12" ht="12.75" customHeight="1" x14ac:dyDescent="0.35"/>
    <row r="159" spans="1:12" ht="12.75" customHeight="1" x14ac:dyDescent="0.35"/>
    <row r="160" spans="1:12"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2">
    <mergeCell ref="A7:B7"/>
    <mergeCell ref="A8:B8"/>
    <mergeCell ref="C8:E8"/>
    <mergeCell ref="A9:B9"/>
    <mergeCell ref="C9:E9"/>
    <mergeCell ref="C7:E7"/>
    <mergeCell ref="A1:H1"/>
    <mergeCell ref="A2:H2"/>
    <mergeCell ref="A5:B5"/>
    <mergeCell ref="C5:E5"/>
    <mergeCell ref="A6:B6"/>
    <mergeCell ref="C6:E6"/>
  </mergeCells>
  <pageMargins left="0.7" right="0.7" top="0.75" bottom="0.75" header="0" footer="0"/>
  <pageSetup paperSize="9" orientation="portrait"/>
  <headerFooter>
    <oddFooter>&amp;L#000000Público</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000"/>
  <sheetViews>
    <sheetView workbookViewId="0"/>
  </sheetViews>
  <sheetFormatPr defaultColWidth="12.59765625" defaultRowHeight="15" customHeight="1" x14ac:dyDescent="0.35"/>
  <cols>
    <col min="1" max="1" width="14" customWidth="1"/>
    <col min="2" max="2" width="8.59765625" customWidth="1"/>
    <col min="3" max="3" width="16.59765625" customWidth="1"/>
    <col min="4" max="4" width="14" customWidth="1"/>
    <col min="5" max="7" width="8.59765625" customWidth="1"/>
    <col min="8" max="8" width="14" customWidth="1"/>
    <col min="9" max="28" width="8.59765625" customWidth="1"/>
  </cols>
  <sheetData>
    <row r="1" spans="1:28" ht="12.75" customHeight="1" x14ac:dyDescent="0.7">
      <c r="A1" s="234" t="s">
        <v>80</v>
      </c>
      <c r="B1" s="188"/>
      <c r="C1" s="188"/>
      <c r="D1" s="188"/>
      <c r="E1" s="188"/>
      <c r="F1" s="188"/>
      <c r="G1" s="188"/>
      <c r="H1" s="188"/>
      <c r="I1" s="188"/>
      <c r="J1" s="37"/>
    </row>
    <row r="2" spans="1:28" ht="12.75" customHeight="1" x14ac:dyDescent="0.5">
      <c r="A2" s="235" t="s">
        <v>81</v>
      </c>
      <c r="B2" s="188"/>
      <c r="C2" s="188"/>
      <c r="D2" s="188"/>
      <c r="E2" s="188"/>
      <c r="F2" s="188"/>
      <c r="G2" s="188"/>
      <c r="H2" s="188"/>
      <c r="I2" s="188"/>
      <c r="J2" s="39"/>
    </row>
    <row r="3" spans="1:28" ht="12.75" customHeight="1" x14ac:dyDescent="0.35">
      <c r="A3" s="40"/>
      <c r="B3" s="38"/>
      <c r="C3" s="38"/>
      <c r="D3" s="38"/>
      <c r="E3" s="38"/>
      <c r="F3" s="38"/>
      <c r="G3" s="38"/>
      <c r="H3" s="38"/>
      <c r="I3" s="38"/>
      <c r="J3" s="38"/>
    </row>
    <row r="4" spans="1:28" ht="12.75" customHeight="1" x14ac:dyDescent="0.35">
      <c r="A4" s="40"/>
      <c r="B4" s="38"/>
      <c r="C4" s="38"/>
      <c r="D4" s="38"/>
      <c r="E4" s="38"/>
      <c r="F4" s="38"/>
      <c r="G4" s="38"/>
      <c r="H4" s="38"/>
      <c r="I4" s="38"/>
      <c r="J4" s="38"/>
      <c r="M4" s="115"/>
      <c r="N4" s="115"/>
    </row>
    <row r="5" spans="1:28" ht="12.75" customHeight="1" x14ac:dyDescent="0.4">
      <c r="A5" s="236" t="s">
        <v>82</v>
      </c>
      <c r="B5" s="237"/>
      <c r="C5" s="238"/>
      <c r="D5" s="233"/>
      <c r="E5" s="233"/>
      <c r="F5" s="237"/>
      <c r="G5" s="38"/>
      <c r="H5" s="38"/>
      <c r="I5" s="38"/>
      <c r="J5" s="38"/>
    </row>
    <row r="6" spans="1:28" ht="12.75" customHeight="1" x14ac:dyDescent="0.4">
      <c r="A6" s="239" t="s">
        <v>83</v>
      </c>
      <c r="B6" s="240"/>
      <c r="C6" s="241"/>
      <c r="D6" s="212"/>
      <c r="E6" s="212"/>
      <c r="F6" s="240"/>
      <c r="G6" s="38"/>
      <c r="H6" s="38"/>
      <c r="I6" s="38"/>
      <c r="J6" s="38"/>
    </row>
    <row r="7" spans="1:28" ht="12.75" customHeight="1" x14ac:dyDescent="0.4">
      <c r="A7" s="239" t="s">
        <v>84</v>
      </c>
      <c r="B7" s="240"/>
      <c r="C7" s="241"/>
      <c r="D7" s="212"/>
      <c r="E7" s="212"/>
      <c r="F7" s="240"/>
      <c r="G7" s="38"/>
      <c r="H7" s="38"/>
      <c r="I7" s="38"/>
      <c r="J7" s="38"/>
    </row>
    <row r="8" spans="1:28" ht="12.75" customHeight="1" x14ac:dyDescent="0.4">
      <c r="A8" s="239" t="s">
        <v>85</v>
      </c>
      <c r="B8" s="240"/>
      <c r="C8" s="241"/>
      <c r="D8" s="212"/>
      <c r="E8" s="212"/>
      <c r="F8" s="240"/>
      <c r="G8" s="38"/>
      <c r="H8" s="38"/>
      <c r="I8" s="38"/>
      <c r="J8" s="38"/>
    </row>
    <row r="9" spans="1:28" ht="12.75" customHeight="1" x14ac:dyDescent="0.4">
      <c r="A9" s="242" t="s">
        <v>86</v>
      </c>
      <c r="B9" s="243"/>
      <c r="C9" s="244"/>
      <c r="D9" s="214"/>
      <c r="E9" s="214"/>
      <c r="F9" s="243"/>
      <c r="G9" s="38"/>
      <c r="H9" s="38"/>
      <c r="I9" s="38"/>
      <c r="J9" s="116" t="s">
        <v>216</v>
      </c>
    </row>
    <row r="10" spans="1:28" ht="12.75" customHeight="1" x14ac:dyDescent="0.35"/>
    <row r="11" spans="1:28" ht="12.75" customHeight="1" x14ac:dyDescent="0.35">
      <c r="A11" s="245" t="s">
        <v>87</v>
      </c>
      <c r="B11" s="212"/>
      <c r="C11" s="212"/>
      <c r="D11" s="212"/>
      <c r="E11" s="212"/>
      <c r="F11" s="212"/>
      <c r="G11" s="212"/>
      <c r="H11" s="212"/>
      <c r="I11" s="212"/>
      <c r="J11" s="212"/>
      <c r="K11" s="196"/>
    </row>
    <row r="12" spans="1:28" ht="12.75" customHeight="1" x14ac:dyDescent="0.35">
      <c r="A12" s="118" t="s">
        <v>197</v>
      </c>
      <c r="B12" s="118" t="s">
        <v>91</v>
      </c>
      <c r="C12" s="118" t="s">
        <v>93</v>
      </c>
      <c r="D12" s="118" t="s">
        <v>94</v>
      </c>
      <c r="E12" s="118" t="s">
        <v>118</v>
      </c>
      <c r="G12" s="118" t="s">
        <v>199</v>
      </c>
      <c r="H12" s="118" t="s">
        <v>197</v>
      </c>
      <c r="I12" s="118" t="s">
        <v>91</v>
      </c>
      <c r="J12" s="118" t="s">
        <v>200</v>
      </c>
      <c r="K12" s="118" t="s">
        <v>202</v>
      </c>
      <c r="L12" s="119" t="s">
        <v>203</v>
      </c>
      <c r="M12" s="120" t="s">
        <v>91</v>
      </c>
      <c r="N12" s="118" t="s">
        <v>200</v>
      </c>
      <c r="O12" s="120" t="s">
        <v>202</v>
      </c>
      <c r="P12" s="119" t="s">
        <v>217</v>
      </c>
      <c r="Q12" s="120" t="s">
        <v>91</v>
      </c>
      <c r="R12" s="118" t="s">
        <v>200</v>
      </c>
      <c r="S12" s="120" t="s">
        <v>202</v>
      </c>
      <c r="T12" s="120" t="s">
        <v>204</v>
      </c>
      <c r="U12" s="120" t="s">
        <v>91</v>
      </c>
      <c r="V12" s="118" t="s">
        <v>200</v>
      </c>
      <c r="W12" s="120" t="s">
        <v>202</v>
      </c>
      <c r="X12" s="119" t="s">
        <v>205</v>
      </c>
      <c r="Y12" s="120" t="s">
        <v>91</v>
      </c>
      <c r="Z12" s="118" t="s">
        <v>200</v>
      </c>
      <c r="AA12" s="120" t="s">
        <v>54</v>
      </c>
    </row>
    <row r="13" spans="1:28" ht="12.75" customHeight="1" x14ac:dyDescent="0.35">
      <c r="A13" s="121">
        <v>1</v>
      </c>
      <c r="B13" s="121">
        <f>CrossTimedRuns!B13</f>
        <v>45</v>
      </c>
      <c r="C13" s="57" t="str">
        <f>CrossTimedRuns!C13</f>
        <v>Smith</v>
      </c>
      <c r="D13" s="57" t="str">
        <f>CrossTimedRuns!D13</f>
        <v>Lucy</v>
      </c>
      <c r="E13" s="121">
        <f>CrossTimedRuns!L13</f>
        <v>10</v>
      </c>
      <c r="G13" s="127"/>
      <c r="H13" s="125">
        <v>1</v>
      </c>
      <c r="I13" s="125">
        <f>B13</f>
        <v>45</v>
      </c>
      <c r="J13" s="125" t="str">
        <f t="shared" ref="J13:J44" si="0">RANK(VLOOKUP(I13,$B$13:$E$44,4,FALSE),$E$13:$E$44,1) &amp; " " &amp; VLOOKUP(I13,$B$13:$E$44,2,FALSE)</f>
        <v>1 Smith</v>
      </c>
      <c r="K13" s="125"/>
      <c r="L13" s="127"/>
      <c r="M13" s="125">
        <f>K13</f>
        <v>0</v>
      </c>
      <c r="N13" s="125" t="str">
        <f t="shared" ref="N13:N28" si="1">RANK(VLOOKUP(M13,$B$13:$E$44,4,FALSE),$E$13:$E$44,1) &amp; " " &amp; VLOOKUP(M13,$B$13:$E$44,2,FALSE)</f>
        <v>5 0</v>
      </c>
      <c r="O13" s="125"/>
      <c r="P13" s="127"/>
      <c r="Q13" s="125">
        <f>O13</f>
        <v>0</v>
      </c>
      <c r="R13" s="125" t="str">
        <f t="shared" ref="R13:R20" si="2">RANK(VLOOKUP(Q13,$B$13:$E$44,4,FALSE),$E$13:$E$44,1) &amp; " " &amp; VLOOKUP(Q13,$B$13:$E$44,2,FALSE)</f>
        <v>5 0</v>
      </c>
      <c r="S13" s="125"/>
      <c r="T13" s="127"/>
      <c r="U13" s="125">
        <f>S13</f>
        <v>0</v>
      </c>
      <c r="V13" s="125" t="str">
        <f t="shared" ref="V13:V16" si="3">RANK(VLOOKUP(U13,$B$13:$E$44,4,FALSE),$E$13:$E$44,1) &amp; " " &amp; VLOOKUP(U13,$B$13:$E$44,2,FALSE)</f>
        <v>5 0</v>
      </c>
      <c r="W13" s="125"/>
      <c r="X13" s="127"/>
      <c r="Y13" s="125">
        <f>W13</f>
        <v>0</v>
      </c>
      <c r="Z13" s="125" t="str">
        <f t="shared" ref="Z13:Z14" si="4">RANK(VLOOKUP(Y13,$B$13:$E$44,4,FALSE),$E$13:$E$44,1) &amp; " " &amp; VLOOKUP(Y13,$B$13:$E$44,2,FALSE)</f>
        <v>5 0</v>
      </c>
      <c r="AA13" s="121"/>
    </row>
    <row r="14" spans="1:28" ht="12.75" customHeight="1" x14ac:dyDescent="0.35">
      <c r="A14" s="121">
        <v>2</v>
      </c>
      <c r="B14" s="121">
        <f>CrossTimedRuns!B14</f>
        <v>56</v>
      </c>
      <c r="C14" s="57" t="str">
        <f>CrossTimedRuns!C14</f>
        <v>Moss</v>
      </c>
      <c r="D14" s="57" t="str">
        <f>CrossTimedRuns!D14</f>
        <v>Jake</v>
      </c>
      <c r="E14" s="121">
        <f>CrossTimedRuns!L14</f>
        <v>12</v>
      </c>
      <c r="G14" s="127"/>
      <c r="H14" s="125">
        <v>32</v>
      </c>
      <c r="I14" s="125">
        <f>B44</f>
        <v>0</v>
      </c>
      <c r="J14" s="125" t="str">
        <f t="shared" si="0"/>
        <v>5 0</v>
      </c>
      <c r="K14" s="127"/>
      <c r="L14" s="127"/>
      <c r="M14" s="125">
        <f>K15</f>
        <v>0</v>
      </c>
      <c r="N14" s="125" t="str">
        <f t="shared" si="1"/>
        <v>5 0</v>
      </c>
      <c r="O14" s="127"/>
      <c r="P14" s="127"/>
      <c r="Q14" s="125">
        <f>O15</f>
        <v>0</v>
      </c>
      <c r="R14" s="125" t="str">
        <f t="shared" si="2"/>
        <v>5 0</v>
      </c>
      <c r="S14" s="127"/>
      <c r="T14" s="127"/>
      <c r="U14" s="125">
        <f>S15</f>
        <v>0</v>
      </c>
      <c r="V14" s="125" t="str">
        <f t="shared" si="3"/>
        <v>5 0</v>
      </c>
      <c r="W14" s="127"/>
      <c r="X14" s="127"/>
      <c r="Y14" s="125">
        <f>W15</f>
        <v>0</v>
      </c>
      <c r="Z14" s="125" t="str">
        <f t="shared" si="4"/>
        <v>5 0</v>
      </c>
      <c r="AA14" s="120" t="s">
        <v>55</v>
      </c>
    </row>
    <row r="15" spans="1:28" ht="12.75" customHeight="1" x14ac:dyDescent="0.35">
      <c r="A15" s="121">
        <v>3</v>
      </c>
      <c r="B15" s="121">
        <f>CrossTimedRuns!B15</f>
        <v>32</v>
      </c>
      <c r="C15" s="57" t="str">
        <f>CrossTimedRuns!C15</f>
        <v>Englert</v>
      </c>
      <c r="D15" s="57" t="str">
        <f>CrossTimedRuns!D15</f>
        <v>Juke</v>
      </c>
      <c r="E15" s="121">
        <f>CrossTimedRuns!L15</f>
        <v>14</v>
      </c>
      <c r="G15" s="132"/>
      <c r="H15" s="122">
        <v>17</v>
      </c>
      <c r="I15" s="122">
        <f>B29</f>
        <v>0</v>
      </c>
      <c r="J15" s="122" t="str">
        <f t="shared" si="0"/>
        <v>5 0</v>
      </c>
      <c r="K15" s="122"/>
      <c r="L15" s="132"/>
      <c r="M15" s="122">
        <f>K17</f>
        <v>0</v>
      </c>
      <c r="N15" s="122" t="str">
        <f t="shared" si="1"/>
        <v>5 0</v>
      </c>
      <c r="O15" s="122"/>
      <c r="P15" s="132"/>
      <c r="Q15" s="122">
        <f>O17</f>
        <v>0</v>
      </c>
      <c r="R15" s="122" t="str">
        <f t="shared" si="2"/>
        <v>5 0</v>
      </c>
      <c r="S15" s="122"/>
      <c r="T15" s="132"/>
      <c r="U15" s="122">
        <f>S17</f>
        <v>0</v>
      </c>
      <c r="V15" s="122" t="str">
        <f t="shared" si="3"/>
        <v>5 0</v>
      </c>
      <c r="W15" s="122"/>
      <c r="X15" s="132"/>
      <c r="Y15" s="132"/>
      <c r="Z15" s="132"/>
      <c r="AA15" s="122"/>
      <c r="AB15" s="129"/>
    </row>
    <row r="16" spans="1:28" ht="12.75" customHeight="1" x14ac:dyDescent="0.35">
      <c r="A16" s="121">
        <v>4</v>
      </c>
      <c r="B16" s="121">
        <f>CrossTimedRuns!B16</f>
        <v>12</v>
      </c>
      <c r="C16" s="57" t="str">
        <f>CrossTimedRuns!C16</f>
        <v>Carr</v>
      </c>
      <c r="D16" s="57" t="str">
        <f>CrossTimedRuns!D16</f>
        <v>Bob</v>
      </c>
      <c r="E16" s="121">
        <f>CrossTimedRuns!L16</f>
        <v>16</v>
      </c>
      <c r="G16" s="132"/>
      <c r="H16" s="122">
        <v>16</v>
      </c>
      <c r="I16" s="122">
        <f>B28</f>
        <v>0</v>
      </c>
      <c r="J16" s="122" t="str">
        <f t="shared" si="0"/>
        <v>5 0</v>
      </c>
      <c r="K16" s="132"/>
      <c r="L16" s="132"/>
      <c r="M16" s="122">
        <f>K19</f>
        <v>0</v>
      </c>
      <c r="N16" s="122" t="str">
        <f t="shared" si="1"/>
        <v>5 0</v>
      </c>
      <c r="O16" s="132"/>
      <c r="P16" s="132"/>
      <c r="Q16" s="122">
        <f>O19</f>
        <v>0</v>
      </c>
      <c r="R16" s="122" t="str">
        <f t="shared" si="2"/>
        <v>5 0</v>
      </c>
      <c r="S16" s="132"/>
      <c r="T16" s="132"/>
      <c r="U16" s="122">
        <f>S19</f>
        <v>0</v>
      </c>
      <c r="V16" s="122" t="str">
        <f t="shared" si="3"/>
        <v>5 0</v>
      </c>
      <c r="W16" s="132"/>
      <c r="X16" s="132"/>
      <c r="Y16" s="132"/>
      <c r="Z16" s="132"/>
      <c r="AA16" s="132"/>
      <c r="AB16" s="129"/>
    </row>
    <row r="17" spans="1:27" ht="12.75" customHeight="1" x14ac:dyDescent="0.35">
      <c r="A17" s="121">
        <v>5</v>
      </c>
      <c r="B17" s="121">
        <f>CrossTimedRuns!B17</f>
        <v>0</v>
      </c>
      <c r="C17" s="57">
        <f>CrossTimedRuns!C17</f>
        <v>0</v>
      </c>
      <c r="D17" s="57">
        <f>CrossTimedRuns!D17</f>
        <v>0</v>
      </c>
      <c r="E17" s="121">
        <f>CrossTimedRuns!L17</f>
        <v>9999</v>
      </c>
      <c r="G17" s="40"/>
      <c r="H17" s="125">
        <v>9</v>
      </c>
      <c r="I17" s="125">
        <f>B21</f>
        <v>0</v>
      </c>
      <c r="J17" s="125" t="str">
        <f t="shared" si="0"/>
        <v>5 0</v>
      </c>
      <c r="K17" s="125"/>
      <c r="L17" s="127"/>
      <c r="M17" s="125">
        <f>K21</f>
        <v>0</v>
      </c>
      <c r="N17" s="125" t="str">
        <f t="shared" si="1"/>
        <v>5 0</v>
      </c>
      <c r="O17" s="125"/>
      <c r="P17" s="127"/>
      <c r="Q17" s="125">
        <f>O21</f>
        <v>0</v>
      </c>
      <c r="R17" s="125" t="str">
        <f t="shared" si="2"/>
        <v>5 0</v>
      </c>
      <c r="S17" s="125"/>
      <c r="T17" s="127"/>
      <c r="U17" s="127"/>
      <c r="V17" s="127"/>
      <c r="W17" s="127"/>
      <c r="X17" s="119" t="s">
        <v>206</v>
      </c>
      <c r="Y17" s="120" t="s">
        <v>91</v>
      </c>
      <c r="Z17" s="118" t="s">
        <v>200</v>
      </c>
      <c r="AA17" s="120" t="s">
        <v>56</v>
      </c>
    </row>
    <row r="18" spans="1:27" ht="12.75" customHeight="1" x14ac:dyDescent="0.35">
      <c r="A18" s="121">
        <v>6</v>
      </c>
      <c r="B18" s="121">
        <f>CrossTimedRuns!B18</f>
        <v>0</v>
      </c>
      <c r="C18" s="57">
        <f>CrossTimedRuns!C18</f>
        <v>0</v>
      </c>
      <c r="D18" s="57">
        <f>CrossTimedRuns!D18</f>
        <v>0</v>
      </c>
      <c r="E18" s="121">
        <f>CrossTimedRuns!L18</f>
        <v>9999</v>
      </c>
      <c r="G18" s="40"/>
      <c r="H18" s="125">
        <v>24</v>
      </c>
      <c r="I18" s="125">
        <f>B36</f>
        <v>0</v>
      </c>
      <c r="J18" s="125" t="str">
        <f t="shared" si="0"/>
        <v>5 0</v>
      </c>
      <c r="K18" s="127"/>
      <c r="L18" s="127"/>
      <c r="M18" s="125">
        <f>K23</f>
        <v>0</v>
      </c>
      <c r="N18" s="125" t="str">
        <f t="shared" si="1"/>
        <v>5 0</v>
      </c>
      <c r="O18" s="127"/>
      <c r="P18" s="127"/>
      <c r="Q18" s="125">
        <f>O23</f>
        <v>0</v>
      </c>
      <c r="R18" s="125" t="str">
        <f t="shared" si="2"/>
        <v>5 0</v>
      </c>
      <c r="S18" s="127"/>
      <c r="T18" s="127"/>
      <c r="U18" s="127"/>
      <c r="V18" s="127"/>
      <c r="W18" s="127"/>
      <c r="X18" s="40"/>
      <c r="Y18" s="125"/>
      <c r="Z18" s="125" t="str">
        <f t="shared" ref="Z18:Z19" si="5">RANK(VLOOKUP(Y18,$B$13:$E$44,4,FALSE),$E$13:$E$44,1) &amp; " " &amp; VLOOKUP(Y18,$B$13:$E$44,2,FALSE)</f>
        <v>5 0</v>
      </c>
      <c r="AA18" s="121"/>
    </row>
    <row r="19" spans="1:27" ht="12.75" customHeight="1" x14ac:dyDescent="0.35">
      <c r="A19" s="121">
        <v>7</v>
      </c>
      <c r="B19" s="121">
        <f>CrossTimedRuns!B19</f>
        <v>0</v>
      </c>
      <c r="C19" s="57">
        <f>CrossTimedRuns!C19</f>
        <v>0</v>
      </c>
      <c r="D19" s="57">
        <f>CrossTimedRuns!D19</f>
        <v>0</v>
      </c>
      <c r="E19" s="121">
        <f>CrossTimedRuns!L19</f>
        <v>9999</v>
      </c>
      <c r="G19" s="40"/>
      <c r="H19" s="122">
        <v>8</v>
      </c>
      <c r="I19" s="122">
        <f>B20</f>
        <v>0</v>
      </c>
      <c r="J19" s="122" t="str">
        <f t="shared" si="0"/>
        <v>5 0</v>
      </c>
      <c r="K19" s="122"/>
      <c r="L19" s="132"/>
      <c r="M19" s="122">
        <f>K25</f>
        <v>0</v>
      </c>
      <c r="N19" s="122" t="str">
        <f t="shared" si="1"/>
        <v>5 0</v>
      </c>
      <c r="O19" s="122"/>
      <c r="P19" s="132"/>
      <c r="Q19" s="122">
        <f>O25</f>
        <v>0</v>
      </c>
      <c r="R19" s="122" t="str">
        <f t="shared" si="2"/>
        <v>5 0</v>
      </c>
      <c r="S19" s="122"/>
      <c r="T19" s="132"/>
      <c r="U19" s="40"/>
      <c r="V19" s="40"/>
      <c r="W19" s="40"/>
      <c r="X19" s="40"/>
      <c r="Y19" s="125"/>
      <c r="Z19" s="125" t="str">
        <f t="shared" si="5"/>
        <v>5 0</v>
      </c>
      <c r="AA19" s="120" t="s">
        <v>57</v>
      </c>
    </row>
    <row r="20" spans="1:27" ht="12.75" customHeight="1" x14ac:dyDescent="0.35">
      <c r="A20" s="121">
        <v>8</v>
      </c>
      <c r="B20" s="121">
        <f>CrossTimedRuns!B20</f>
        <v>0</v>
      </c>
      <c r="C20" s="57">
        <f>CrossTimedRuns!C20</f>
        <v>0</v>
      </c>
      <c r="D20" s="57">
        <f>CrossTimedRuns!D20</f>
        <v>0</v>
      </c>
      <c r="E20" s="121">
        <f>CrossTimedRuns!L20</f>
        <v>9999</v>
      </c>
      <c r="G20" s="40"/>
      <c r="H20" s="122">
        <v>25</v>
      </c>
      <c r="I20" s="122">
        <f>B37</f>
        <v>0</v>
      </c>
      <c r="J20" s="122" t="str">
        <f t="shared" si="0"/>
        <v>5 0</v>
      </c>
      <c r="K20" s="132"/>
      <c r="L20" s="132"/>
      <c r="M20" s="122">
        <f>K27</f>
        <v>0</v>
      </c>
      <c r="N20" s="122" t="str">
        <f t="shared" si="1"/>
        <v>5 0</v>
      </c>
      <c r="O20" s="132"/>
      <c r="P20" s="132"/>
      <c r="Q20" s="122">
        <f>O27</f>
        <v>0</v>
      </c>
      <c r="R20" s="122" t="str">
        <f t="shared" si="2"/>
        <v>5 0</v>
      </c>
      <c r="S20" s="132"/>
      <c r="T20" s="132"/>
      <c r="U20" s="40"/>
      <c r="V20" s="40"/>
      <c r="W20" s="40"/>
      <c r="X20" s="40"/>
      <c r="Y20" s="40"/>
      <c r="Z20" s="40"/>
      <c r="AA20" s="121"/>
    </row>
    <row r="21" spans="1:27" ht="12.75" customHeight="1" x14ac:dyDescent="0.35">
      <c r="A21" s="121">
        <v>9</v>
      </c>
      <c r="B21" s="121">
        <f>CrossTimedRuns!B21</f>
        <v>0</v>
      </c>
      <c r="C21" s="57">
        <f>CrossTimedRuns!C21</f>
        <v>0</v>
      </c>
      <c r="D21" s="57">
        <f>CrossTimedRuns!D21</f>
        <v>0</v>
      </c>
      <c r="E21" s="121">
        <f>CrossTimedRuns!L21</f>
        <v>9999</v>
      </c>
      <c r="G21" s="40"/>
      <c r="H21" s="125">
        <v>5</v>
      </c>
      <c r="I21" s="125">
        <f>B17</f>
        <v>0</v>
      </c>
      <c r="J21" s="125" t="str">
        <f t="shared" si="0"/>
        <v>5 0</v>
      </c>
      <c r="K21" s="125"/>
      <c r="L21" s="127"/>
      <c r="M21" s="125">
        <f>K29</f>
        <v>0</v>
      </c>
      <c r="N21" s="125" t="str">
        <f t="shared" si="1"/>
        <v>5 0</v>
      </c>
      <c r="O21" s="125"/>
      <c r="P21" s="40"/>
      <c r="Q21" s="40"/>
      <c r="R21" s="40"/>
      <c r="S21" s="40"/>
      <c r="T21" s="40"/>
      <c r="U21" s="40"/>
      <c r="V21" s="40"/>
      <c r="W21" s="40"/>
      <c r="X21" s="40"/>
      <c r="Y21" s="40"/>
      <c r="Z21" s="40"/>
      <c r="AA21" s="40"/>
    </row>
    <row r="22" spans="1:27" ht="12.75" customHeight="1" x14ac:dyDescent="0.35">
      <c r="A22" s="121">
        <v>10</v>
      </c>
      <c r="B22" s="121">
        <f>CrossTimedRuns!B22</f>
        <v>0</v>
      </c>
      <c r="C22" s="57">
        <f>CrossTimedRuns!C22</f>
        <v>0</v>
      </c>
      <c r="D22" s="57">
        <f>CrossTimedRuns!D22</f>
        <v>0</v>
      </c>
      <c r="E22" s="121">
        <f>CrossTimedRuns!L22</f>
        <v>9999</v>
      </c>
      <c r="G22" s="40"/>
      <c r="H22" s="125">
        <v>28</v>
      </c>
      <c r="I22" s="125">
        <f>B40</f>
        <v>0</v>
      </c>
      <c r="J22" s="125" t="str">
        <f t="shared" si="0"/>
        <v>5 0</v>
      </c>
      <c r="K22" s="127"/>
      <c r="L22" s="127"/>
      <c r="M22" s="125">
        <f>K31</f>
        <v>0</v>
      </c>
      <c r="N22" s="125" t="str">
        <f t="shared" si="1"/>
        <v>5 0</v>
      </c>
      <c r="O22" s="127"/>
      <c r="P22" s="40"/>
      <c r="Q22" s="40"/>
      <c r="R22" s="40"/>
      <c r="S22" s="40"/>
      <c r="T22" s="40"/>
      <c r="U22" s="40"/>
      <c r="V22" s="40"/>
      <c r="W22" s="40"/>
      <c r="X22" s="40"/>
      <c r="Y22" s="40"/>
      <c r="Z22" s="40"/>
      <c r="AA22" s="40"/>
    </row>
    <row r="23" spans="1:27" ht="12.75" customHeight="1" x14ac:dyDescent="0.35">
      <c r="A23" s="121">
        <v>11</v>
      </c>
      <c r="B23" s="121">
        <f>CrossTimedRuns!B23</f>
        <v>0</v>
      </c>
      <c r="C23" s="57">
        <f>CrossTimedRuns!C23</f>
        <v>0</v>
      </c>
      <c r="D23" s="57">
        <f>CrossTimedRuns!D23</f>
        <v>0</v>
      </c>
      <c r="E23" s="121">
        <f>CrossTimedRuns!L23</f>
        <v>9999</v>
      </c>
      <c r="G23" s="40"/>
      <c r="H23" s="122">
        <v>12</v>
      </c>
      <c r="I23" s="122">
        <f>B24</f>
        <v>0</v>
      </c>
      <c r="J23" s="122" t="str">
        <f t="shared" si="0"/>
        <v>5 0</v>
      </c>
      <c r="K23" s="122"/>
      <c r="L23" s="132"/>
      <c r="M23" s="122">
        <f>K33</f>
        <v>0</v>
      </c>
      <c r="N23" s="122" t="str">
        <f t="shared" si="1"/>
        <v>5 0</v>
      </c>
      <c r="O23" s="122"/>
      <c r="P23" s="40"/>
      <c r="Q23" s="40"/>
      <c r="R23" s="40"/>
      <c r="S23" s="40"/>
      <c r="T23" s="40"/>
      <c r="U23" s="40"/>
      <c r="V23" s="40"/>
      <c r="W23" s="40"/>
      <c r="X23" s="40"/>
      <c r="Y23" s="40"/>
      <c r="Z23" s="40"/>
      <c r="AA23" s="40"/>
    </row>
    <row r="24" spans="1:27" ht="12.75" customHeight="1" x14ac:dyDescent="0.35">
      <c r="A24" s="121">
        <v>12</v>
      </c>
      <c r="B24" s="121">
        <f>CrossTimedRuns!B24</f>
        <v>0</v>
      </c>
      <c r="C24" s="57">
        <f>CrossTimedRuns!C24</f>
        <v>0</v>
      </c>
      <c r="D24" s="57">
        <f>CrossTimedRuns!D24</f>
        <v>0</v>
      </c>
      <c r="E24" s="121">
        <f>CrossTimedRuns!L24</f>
        <v>9999</v>
      </c>
      <c r="G24" s="40"/>
      <c r="H24" s="122">
        <v>21</v>
      </c>
      <c r="I24" s="122">
        <f>B33</f>
        <v>0</v>
      </c>
      <c r="J24" s="122" t="str">
        <f t="shared" si="0"/>
        <v>5 0</v>
      </c>
      <c r="K24" s="132"/>
      <c r="L24" s="132"/>
      <c r="M24" s="122">
        <f>K35</f>
        <v>0</v>
      </c>
      <c r="N24" s="122" t="str">
        <f t="shared" si="1"/>
        <v>5 0</v>
      </c>
      <c r="O24" s="132"/>
      <c r="P24" s="40"/>
      <c r="Q24" s="40"/>
      <c r="R24" s="40"/>
      <c r="S24" s="40"/>
      <c r="T24" s="40"/>
      <c r="U24" s="40"/>
      <c r="V24" s="40"/>
      <c r="W24" s="40"/>
      <c r="X24" s="40"/>
      <c r="Y24" s="40"/>
      <c r="Z24" s="40"/>
      <c r="AA24" s="40"/>
    </row>
    <row r="25" spans="1:27" ht="12.75" customHeight="1" x14ac:dyDescent="0.35">
      <c r="A25" s="121">
        <v>13</v>
      </c>
      <c r="B25" s="121">
        <f>CrossTimedRuns!B25</f>
        <v>0</v>
      </c>
      <c r="C25" s="57">
        <f>CrossTimedRuns!C25</f>
        <v>0</v>
      </c>
      <c r="D25" s="57">
        <f>CrossTimedRuns!D25</f>
        <v>0</v>
      </c>
      <c r="E25" s="121">
        <f>CrossTimedRuns!L25</f>
        <v>9999</v>
      </c>
      <c r="G25" s="40"/>
      <c r="H25" s="125">
        <v>4</v>
      </c>
      <c r="I25" s="125">
        <f>B16</f>
        <v>12</v>
      </c>
      <c r="J25" s="125" t="str">
        <f t="shared" si="0"/>
        <v>4 Carr</v>
      </c>
      <c r="K25" s="125"/>
      <c r="L25" s="127"/>
      <c r="M25" s="125">
        <f>K37</f>
        <v>0</v>
      </c>
      <c r="N25" s="125" t="str">
        <f t="shared" si="1"/>
        <v>5 0</v>
      </c>
      <c r="O25" s="125"/>
      <c r="P25" s="40"/>
      <c r="Q25" s="40"/>
      <c r="R25" s="40"/>
      <c r="S25" s="40"/>
      <c r="T25" s="40"/>
      <c r="U25" s="40"/>
      <c r="V25" s="40"/>
      <c r="W25" s="40"/>
      <c r="X25" s="40"/>
      <c r="Y25" s="40"/>
      <c r="Z25" s="40"/>
      <c r="AA25" s="40"/>
    </row>
    <row r="26" spans="1:27" ht="12.75" customHeight="1" x14ac:dyDescent="0.35">
      <c r="A26" s="121">
        <v>14</v>
      </c>
      <c r="B26" s="121">
        <f>CrossTimedRuns!B26</f>
        <v>0</v>
      </c>
      <c r="C26" s="57">
        <f>CrossTimedRuns!C26</f>
        <v>0</v>
      </c>
      <c r="D26" s="57">
        <f>CrossTimedRuns!D26</f>
        <v>0</v>
      </c>
      <c r="E26" s="121">
        <f>CrossTimedRuns!L26</f>
        <v>9999</v>
      </c>
      <c r="G26" s="40"/>
      <c r="H26" s="125">
        <v>29</v>
      </c>
      <c r="I26" s="125">
        <f>B41</f>
        <v>0</v>
      </c>
      <c r="J26" s="125" t="str">
        <f t="shared" si="0"/>
        <v>5 0</v>
      </c>
      <c r="K26" s="127"/>
      <c r="L26" s="127"/>
      <c r="M26" s="125">
        <f>K39</f>
        <v>0</v>
      </c>
      <c r="N26" s="125" t="str">
        <f t="shared" si="1"/>
        <v>5 0</v>
      </c>
      <c r="O26" s="127"/>
      <c r="P26" s="40"/>
      <c r="Q26" s="40"/>
      <c r="R26" s="40"/>
      <c r="S26" s="40"/>
      <c r="T26" s="40"/>
      <c r="U26" s="40"/>
      <c r="V26" s="40"/>
      <c r="W26" s="40"/>
      <c r="X26" s="40"/>
      <c r="Y26" s="40"/>
      <c r="Z26" s="40"/>
      <c r="AA26" s="40"/>
    </row>
    <row r="27" spans="1:27" ht="12.75" customHeight="1" x14ac:dyDescent="0.35">
      <c r="A27" s="121">
        <v>15</v>
      </c>
      <c r="B27" s="121">
        <f>CrossTimedRuns!B27</f>
        <v>0</v>
      </c>
      <c r="C27" s="57">
        <f>CrossTimedRuns!C27</f>
        <v>0</v>
      </c>
      <c r="D27" s="57">
        <f>CrossTimedRuns!D27</f>
        <v>0</v>
      </c>
      <c r="E27" s="121">
        <f>CrossTimedRuns!L27</f>
        <v>9999</v>
      </c>
      <c r="G27" s="40"/>
      <c r="H27" s="122">
        <v>20</v>
      </c>
      <c r="I27" s="122">
        <f>B32</f>
        <v>0</v>
      </c>
      <c r="J27" s="122" t="str">
        <f t="shared" si="0"/>
        <v>5 0</v>
      </c>
      <c r="K27" s="122"/>
      <c r="L27" s="132"/>
      <c r="M27" s="122">
        <f>K41</f>
        <v>0</v>
      </c>
      <c r="N27" s="122" t="str">
        <f t="shared" si="1"/>
        <v>5 0</v>
      </c>
      <c r="O27" s="122"/>
      <c r="P27" s="40"/>
      <c r="Q27" s="40"/>
      <c r="R27" s="40"/>
      <c r="S27" s="40"/>
      <c r="T27" s="40"/>
      <c r="U27" s="40"/>
      <c r="V27" s="40"/>
      <c r="W27" s="40"/>
      <c r="X27" s="40"/>
      <c r="Y27" s="40"/>
      <c r="Z27" s="40"/>
      <c r="AA27" s="40"/>
    </row>
    <row r="28" spans="1:27" ht="12.75" customHeight="1" x14ac:dyDescent="0.35">
      <c r="A28" s="121">
        <v>16</v>
      </c>
      <c r="B28" s="121">
        <f>CrossTimedRuns!B28</f>
        <v>0</v>
      </c>
      <c r="C28" s="57">
        <f>CrossTimedRuns!C28</f>
        <v>0</v>
      </c>
      <c r="D28" s="57">
        <f>CrossTimedRuns!D28</f>
        <v>0</v>
      </c>
      <c r="E28" s="121">
        <f>CrossTimedRuns!L28</f>
        <v>9999</v>
      </c>
      <c r="G28" s="40"/>
      <c r="H28" s="122">
        <v>13</v>
      </c>
      <c r="I28" s="122">
        <f>B25</f>
        <v>0</v>
      </c>
      <c r="J28" s="122" t="str">
        <f t="shared" si="0"/>
        <v>5 0</v>
      </c>
      <c r="K28" s="132"/>
      <c r="L28" s="132"/>
      <c r="M28" s="122">
        <f>K43</f>
        <v>0</v>
      </c>
      <c r="N28" s="122" t="str">
        <f t="shared" si="1"/>
        <v>5 0</v>
      </c>
      <c r="O28" s="132"/>
      <c r="P28" s="40"/>
      <c r="Q28" s="40"/>
      <c r="R28" s="40"/>
      <c r="S28" s="40"/>
      <c r="T28" s="40"/>
      <c r="U28" s="40"/>
      <c r="V28" s="40"/>
      <c r="W28" s="40"/>
      <c r="X28" s="40"/>
      <c r="Y28" s="40"/>
      <c r="Z28" s="40"/>
      <c r="AA28" s="40"/>
    </row>
    <row r="29" spans="1:27" ht="12.75" customHeight="1" x14ac:dyDescent="0.35">
      <c r="A29" s="121">
        <v>17</v>
      </c>
      <c r="B29" s="121">
        <f>CrossTimedRuns!B29</f>
        <v>0</v>
      </c>
      <c r="C29" s="57">
        <f>CrossTimedRuns!C29</f>
        <v>0</v>
      </c>
      <c r="D29" s="57">
        <f>CrossTimedRuns!D29</f>
        <v>0</v>
      </c>
      <c r="E29" s="121">
        <f>CrossTimedRuns!L29</f>
        <v>9999</v>
      </c>
      <c r="G29" s="40"/>
      <c r="H29" s="125">
        <v>30</v>
      </c>
      <c r="I29" s="125">
        <f>B42</f>
        <v>0</v>
      </c>
      <c r="J29" s="125" t="str">
        <f t="shared" si="0"/>
        <v>5 0</v>
      </c>
      <c r="K29" s="125"/>
      <c r="L29" s="40"/>
      <c r="M29" s="40"/>
      <c r="N29" s="40"/>
      <c r="O29" s="40"/>
      <c r="P29" s="40"/>
      <c r="Q29" s="40"/>
      <c r="R29" s="40"/>
      <c r="S29" s="40"/>
      <c r="T29" s="40"/>
      <c r="U29" s="40"/>
      <c r="V29" s="40"/>
      <c r="W29" s="40"/>
      <c r="X29" s="40"/>
      <c r="Y29" s="40"/>
      <c r="Z29" s="40"/>
      <c r="AA29" s="40"/>
    </row>
    <row r="30" spans="1:27" ht="12.75" customHeight="1" x14ac:dyDescent="0.35">
      <c r="A30" s="121">
        <v>18</v>
      </c>
      <c r="B30" s="121">
        <f>CrossTimedRuns!B30</f>
        <v>0</v>
      </c>
      <c r="C30" s="57">
        <f>CrossTimedRuns!C30</f>
        <v>0</v>
      </c>
      <c r="D30" s="57">
        <f>CrossTimedRuns!D30</f>
        <v>0</v>
      </c>
      <c r="E30" s="121">
        <f>CrossTimedRuns!L30</f>
        <v>9999</v>
      </c>
      <c r="G30" s="40"/>
      <c r="H30" s="125">
        <v>3</v>
      </c>
      <c r="I30" s="125">
        <f>B15</f>
        <v>32</v>
      </c>
      <c r="J30" s="125" t="str">
        <f t="shared" si="0"/>
        <v>3 Englert</v>
      </c>
      <c r="K30" s="127"/>
      <c r="L30" s="40"/>
      <c r="M30" s="40"/>
      <c r="N30" s="40"/>
      <c r="O30" s="40"/>
      <c r="P30" s="40"/>
      <c r="Q30" s="40"/>
      <c r="R30" s="40"/>
      <c r="S30" s="40"/>
      <c r="T30" s="40"/>
      <c r="U30" s="40"/>
      <c r="V30" s="40"/>
      <c r="W30" s="40"/>
      <c r="X30" s="40"/>
      <c r="Y30" s="40"/>
      <c r="Z30" s="40"/>
      <c r="AA30" s="40"/>
    </row>
    <row r="31" spans="1:27" ht="12.75" customHeight="1" x14ac:dyDescent="0.35">
      <c r="A31" s="121">
        <v>19</v>
      </c>
      <c r="B31" s="121">
        <f>CrossTimedRuns!B31</f>
        <v>0</v>
      </c>
      <c r="C31" s="57">
        <f>CrossTimedRuns!C31</f>
        <v>0</v>
      </c>
      <c r="D31" s="57">
        <f>CrossTimedRuns!D31</f>
        <v>0</v>
      </c>
      <c r="E31" s="121">
        <f>CrossTimedRuns!L31</f>
        <v>9999</v>
      </c>
      <c r="G31" s="40"/>
      <c r="H31" s="122">
        <v>19</v>
      </c>
      <c r="I31" s="122">
        <f>B31</f>
        <v>0</v>
      </c>
      <c r="J31" s="122" t="str">
        <f t="shared" si="0"/>
        <v>5 0</v>
      </c>
      <c r="K31" s="122"/>
      <c r="L31" s="40"/>
      <c r="M31" s="40"/>
      <c r="N31" s="40"/>
      <c r="O31" s="40"/>
      <c r="P31" s="40"/>
      <c r="Q31" s="40"/>
      <c r="R31" s="40"/>
      <c r="S31" s="40"/>
      <c r="T31" s="40"/>
      <c r="U31" s="133"/>
      <c r="V31" s="133"/>
      <c r="W31" s="40"/>
      <c r="X31" s="40"/>
      <c r="Y31" s="40"/>
      <c r="Z31" s="40"/>
      <c r="AA31" s="40"/>
    </row>
    <row r="32" spans="1:27" ht="12.75" customHeight="1" x14ac:dyDescent="0.35">
      <c r="A32" s="121">
        <v>20</v>
      </c>
      <c r="B32" s="121">
        <f>CrossTimedRuns!B32</f>
        <v>0</v>
      </c>
      <c r="C32" s="57">
        <f>CrossTimedRuns!C32</f>
        <v>0</v>
      </c>
      <c r="D32" s="57">
        <f>CrossTimedRuns!D32</f>
        <v>0</v>
      </c>
      <c r="E32" s="121">
        <f>CrossTimedRuns!L32</f>
        <v>9999</v>
      </c>
      <c r="G32" s="40"/>
      <c r="H32" s="122">
        <v>14</v>
      </c>
      <c r="I32" s="122">
        <f>B26</f>
        <v>0</v>
      </c>
      <c r="J32" s="122" t="str">
        <f t="shared" si="0"/>
        <v>5 0</v>
      </c>
      <c r="K32" s="132"/>
      <c r="L32" s="40"/>
      <c r="M32" s="40"/>
      <c r="N32" s="40"/>
      <c r="O32" s="40"/>
      <c r="P32" s="40"/>
      <c r="Q32" s="40"/>
      <c r="R32" s="40"/>
      <c r="S32" s="40"/>
      <c r="T32" s="40"/>
      <c r="U32" s="40"/>
      <c r="V32" s="40"/>
      <c r="W32" s="40"/>
      <c r="X32" s="40"/>
      <c r="Y32" s="40"/>
      <c r="Z32" s="40"/>
      <c r="AA32" s="40"/>
    </row>
    <row r="33" spans="1:27" ht="12.75" customHeight="1" x14ac:dyDescent="0.35">
      <c r="A33" s="121">
        <v>21</v>
      </c>
      <c r="B33" s="121">
        <f>CrossTimedRuns!B33</f>
        <v>0</v>
      </c>
      <c r="C33" s="57">
        <f>CrossTimedRuns!C33</f>
        <v>0</v>
      </c>
      <c r="D33" s="57">
        <f>CrossTimedRuns!D33</f>
        <v>0</v>
      </c>
      <c r="E33" s="121">
        <f>CrossTimedRuns!L33</f>
        <v>9999</v>
      </c>
      <c r="G33" s="40"/>
      <c r="H33" s="125">
        <v>27</v>
      </c>
      <c r="I33" s="125">
        <f>B39</f>
        <v>0</v>
      </c>
      <c r="J33" s="125" t="str">
        <f t="shared" si="0"/>
        <v>5 0</v>
      </c>
      <c r="K33" s="125"/>
      <c r="L33" s="40"/>
      <c r="M33" s="40"/>
      <c r="N33" s="40"/>
      <c r="O33" s="40"/>
      <c r="P33" s="40"/>
      <c r="Q33" s="40"/>
      <c r="R33" s="40"/>
      <c r="S33" s="40"/>
      <c r="T33" s="40"/>
      <c r="U33" s="40"/>
      <c r="V33" s="40"/>
      <c r="W33" s="40"/>
      <c r="X33" s="40"/>
      <c r="Y33" s="40"/>
      <c r="Z33" s="40"/>
      <c r="AA33" s="40"/>
    </row>
    <row r="34" spans="1:27" ht="12.75" customHeight="1" x14ac:dyDescent="0.35">
      <c r="A34" s="121">
        <v>22</v>
      </c>
      <c r="B34" s="121">
        <f>CrossTimedRuns!B34</f>
        <v>0</v>
      </c>
      <c r="C34" s="57">
        <f>CrossTimedRuns!C34</f>
        <v>0</v>
      </c>
      <c r="D34" s="57">
        <f>CrossTimedRuns!D34</f>
        <v>0</v>
      </c>
      <c r="E34" s="121">
        <f>CrossTimedRuns!L34</f>
        <v>9999</v>
      </c>
      <c r="G34" s="40"/>
      <c r="H34" s="125">
        <v>6</v>
      </c>
      <c r="I34" s="125">
        <f>B18</f>
        <v>0</v>
      </c>
      <c r="J34" s="125" t="str">
        <f t="shared" si="0"/>
        <v>5 0</v>
      </c>
      <c r="K34" s="127"/>
      <c r="L34" s="40"/>
      <c r="M34" s="40"/>
      <c r="N34" s="40"/>
      <c r="O34" s="40"/>
      <c r="P34" s="40"/>
      <c r="Q34" s="40"/>
      <c r="R34" s="40"/>
      <c r="S34" s="40"/>
      <c r="T34" s="40"/>
      <c r="U34" s="40"/>
      <c r="V34" s="40"/>
      <c r="W34" s="40"/>
      <c r="X34" s="40"/>
      <c r="Y34" s="40"/>
      <c r="Z34" s="40"/>
      <c r="AA34" s="40"/>
    </row>
    <row r="35" spans="1:27" ht="12.75" customHeight="1" x14ac:dyDescent="0.35">
      <c r="A35" s="121">
        <v>23</v>
      </c>
      <c r="B35" s="121">
        <f>CrossTimedRuns!B35</f>
        <v>0</v>
      </c>
      <c r="C35" s="57">
        <f>CrossTimedRuns!C35</f>
        <v>0</v>
      </c>
      <c r="D35" s="57">
        <f>CrossTimedRuns!D35</f>
        <v>0</v>
      </c>
      <c r="E35" s="121">
        <f>CrossTimedRuns!L35</f>
        <v>9999</v>
      </c>
      <c r="G35" s="40"/>
      <c r="H35" s="122">
        <v>22</v>
      </c>
      <c r="I35" s="122">
        <f>B34</f>
        <v>0</v>
      </c>
      <c r="J35" s="122" t="str">
        <f t="shared" si="0"/>
        <v>5 0</v>
      </c>
      <c r="K35" s="122"/>
      <c r="L35" s="40"/>
      <c r="M35" s="40"/>
      <c r="N35" s="40"/>
      <c r="O35" s="40"/>
      <c r="P35" s="40"/>
      <c r="Q35" s="40"/>
      <c r="R35" s="40"/>
      <c r="S35" s="40"/>
      <c r="T35" s="40"/>
      <c r="U35" s="40"/>
      <c r="V35" s="40"/>
      <c r="W35" s="40"/>
      <c r="X35" s="40"/>
      <c r="Y35" s="40"/>
      <c r="Z35" s="40"/>
      <c r="AA35" s="40"/>
    </row>
    <row r="36" spans="1:27" ht="12.75" customHeight="1" x14ac:dyDescent="0.35">
      <c r="A36" s="121">
        <v>24</v>
      </c>
      <c r="B36" s="121">
        <f>CrossTimedRuns!B36</f>
        <v>0</v>
      </c>
      <c r="C36" s="57">
        <f>CrossTimedRuns!C36</f>
        <v>0</v>
      </c>
      <c r="D36" s="57">
        <f>CrossTimedRuns!D36</f>
        <v>0</v>
      </c>
      <c r="E36" s="121">
        <f>CrossTimedRuns!L36</f>
        <v>9999</v>
      </c>
      <c r="G36" s="40"/>
      <c r="H36" s="122">
        <v>11</v>
      </c>
      <c r="I36" s="122">
        <f>B23</f>
        <v>0</v>
      </c>
      <c r="J36" s="122" t="str">
        <f t="shared" si="0"/>
        <v>5 0</v>
      </c>
      <c r="K36" s="132"/>
      <c r="L36" s="40"/>
      <c r="M36" s="40"/>
      <c r="N36" s="40"/>
      <c r="O36" s="40"/>
      <c r="P36" s="40"/>
      <c r="Q36" s="40"/>
      <c r="R36" s="40"/>
      <c r="S36" s="40"/>
      <c r="T36" s="40"/>
      <c r="U36" s="40"/>
      <c r="V36" s="40"/>
      <c r="W36" s="40"/>
      <c r="X36" s="40"/>
      <c r="Y36" s="40"/>
      <c r="Z36" s="40"/>
      <c r="AA36" s="40"/>
    </row>
    <row r="37" spans="1:27" ht="12.75" customHeight="1" x14ac:dyDescent="0.35">
      <c r="A37" s="121">
        <v>25</v>
      </c>
      <c r="B37" s="121">
        <f>CrossTimedRuns!B37</f>
        <v>0</v>
      </c>
      <c r="C37" s="57">
        <f>CrossTimedRuns!C37</f>
        <v>0</v>
      </c>
      <c r="D37" s="57">
        <f>CrossTimedRuns!D37</f>
        <v>0</v>
      </c>
      <c r="E37" s="121">
        <f>CrossTimedRuns!L37</f>
        <v>9999</v>
      </c>
      <c r="G37" s="40"/>
      <c r="H37" s="125">
        <v>26</v>
      </c>
      <c r="I37" s="125">
        <f>B38</f>
        <v>0</v>
      </c>
      <c r="J37" s="125" t="str">
        <f t="shared" si="0"/>
        <v>5 0</v>
      </c>
      <c r="K37" s="125"/>
      <c r="L37" s="40"/>
      <c r="M37" s="40"/>
      <c r="N37" s="40"/>
      <c r="O37" s="40"/>
      <c r="P37" s="40"/>
      <c r="Q37" s="40"/>
      <c r="R37" s="40"/>
      <c r="S37" s="40"/>
      <c r="T37" s="40"/>
      <c r="U37" s="40"/>
      <c r="V37" s="40"/>
      <c r="W37" s="40"/>
      <c r="X37" s="40"/>
      <c r="Y37" s="40"/>
      <c r="Z37" s="40"/>
      <c r="AA37" s="40"/>
    </row>
    <row r="38" spans="1:27" ht="12.75" customHeight="1" x14ac:dyDescent="0.35">
      <c r="A38" s="121">
        <v>26</v>
      </c>
      <c r="B38" s="121">
        <f>CrossTimedRuns!B38</f>
        <v>0</v>
      </c>
      <c r="C38" s="57">
        <f>CrossTimedRuns!C38</f>
        <v>0</v>
      </c>
      <c r="D38" s="57">
        <f>CrossTimedRuns!D38</f>
        <v>0</v>
      </c>
      <c r="E38" s="121">
        <f>CrossTimedRuns!L38</f>
        <v>9999</v>
      </c>
      <c r="G38" s="40"/>
      <c r="H38" s="125">
        <v>7</v>
      </c>
      <c r="I38" s="125">
        <f>B19</f>
        <v>0</v>
      </c>
      <c r="J38" s="125" t="str">
        <f t="shared" si="0"/>
        <v>5 0</v>
      </c>
      <c r="K38" s="127"/>
      <c r="L38" s="40"/>
      <c r="M38" s="40"/>
      <c r="N38" s="40"/>
      <c r="O38" s="40"/>
      <c r="P38" s="40"/>
      <c r="Q38" s="40"/>
      <c r="R38" s="40"/>
      <c r="S38" s="40"/>
      <c r="T38" s="40"/>
      <c r="U38" s="40"/>
      <c r="V38" s="40"/>
      <c r="W38" s="40"/>
      <c r="X38" s="40"/>
      <c r="Y38" s="40"/>
      <c r="Z38" s="40"/>
      <c r="AA38" s="40"/>
    </row>
    <row r="39" spans="1:27" ht="12.75" customHeight="1" x14ac:dyDescent="0.35">
      <c r="A39" s="121">
        <v>27</v>
      </c>
      <c r="B39" s="121">
        <f>CrossTimedRuns!B39</f>
        <v>0</v>
      </c>
      <c r="C39" s="57">
        <f>CrossTimedRuns!C39</f>
        <v>0</v>
      </c>
      <c r="D39" s="57">
        <f>CrossTimedRuns!D39</f>
        <v>0</v>
      </c>
      <c r="E39" s="121">
        <f>CrossTimedRuns!L39</f>
        <v>9999</v>
      </c>
      <c r="G39" s="40"/>
      <c r="H39" s="122">
        <v>23</v>
      </c>
      <c r="I39" s="122">
        <f>B35</f>
        <v>0</v>
      </c>
      <c r="J39" s="122" t="str">
        <f t="shared" si="0"/>
        <v>5 0</v>
      </c>
      <c r="K39" s="122"/>
      <c r="L39" s="40"/>
      <c r="M39" s="40"/>
      <c r="N39" s="40"/>
      <c r="O39" s="40"/>
      <c r="P39" s="40"/>
      <c r="Q39" s="40"/>
      <c r="R39" s="40"/>
      <c r="S39" s="40"/>
      <c r="T39" s="40"/>
      <c r="U39" s="40"/>
      <c r="V39" s="40"/>
      <c r="W39" s="40"/>
      <c r="X39" s="40"/>
      <c r="Y39" s="40"/>
      <c r="Z39" s="40"/>
      <c r="AA39" s="40"/>
    </row>
    <row r="40" spans="1:27" ht="12.75" customHeight="1" x14ac:dyDescent="0.35">
      <c r="A40" s="121">
        <v>28</v>
      </c>
      <c r="B40" s="121">
        <f>CrossTimedRuns!B40</f>
        <v>0</v>
      </c>
      <c r="C40" s="57">
        <f>CrossTimedRuns!C40</f>
        <v>0</v>
      </c>
      <c r="D40" s="57">
        <f>CrossTimedRuns!D40</f>
        <v>0</v>
      </c>
      <c r="E40" s="121">
        <f>CrossTimedRuns!L40</f>
        <v>9999</v>
      </c>
      <c r="G40" s="40"/>
      <c r="H40" s="122">
        <v>10</v>
      </c>
      <c r="I40" s="122">
        <f>B22</f>
        <v>0</v>
      </c>
      <c r="J40" s="122" t="str">
        <f t="shared" si="0"/>
        <v>5 0</v>
      </c>
      <c r="K40" s="132"/>
      <c r="L40" s="40"/>
      <c r="M40" s="40"/>
      <c r="N40" s="40"/>
      <c r="O40" s="40"/>
      <c r="P40" s="40"/>
      <c r="Q40" s="40"/>
      <c r="R40" s="40"/>
      <c r="S40" s="40"/>
      <c r="T40" s="40"/>
      <c r="U40" s="40"/>
      <c r="V40" s="40"/>
      <c r="W40" s="40"/>
      <c r="X40" s="40"/>
      <c r="Y40" s="40"/>
      <c r="Z40" s="40"/>
      <c r="AA40" s="40"/>
    </row>
    <row r="41" spans="1:27" ht="12.75" customHeight="1" x14ac:dyDescent="0.35">
      <c r="A41" s="121">
        <v>29</v>
      </c>
      <c r="B41" s="121">
        <f>CrossTimedRuns!B41</f>
        <v>0</v>
      </c>
      <c r="C41" s="57">
        <f>CrossTimedRuns!C41</f>
        <v>0</v>
      </c>
      <c r="D41" s="57">
        <f>CrossTimedRuns!D41</f>
        <v>0</v>
      </c>
      <c r="E41" s="121">
        <f>CrossTimedRuns!L41</f>
        <v>9999</v>
      </c>
      <c r="G41" s="40"/>
      <c r="H41" s="125">
        <v>18</v>
      </c>
      <c r="I41" s="125">
        <f>B30</f>
        <v>0</v>
      </c>
      <c r="J41" s="125" t="str">
        <f t="shared" si="0"/>
        <v>5 0</v>
      </c>
      <c r="K41" s="125"/>
      <c r="L41" s="40"/>
      <c r="M41" s="40"/>
      <c r="N41" s="40"/>
      <c r="O41" s="40"/>
      <c r="P41" s="40"/>
      <c r="Q41" s="40"/>
      <c r="R41" s="40"/>
      <c r="S41" s="40"/>
      <c r="T41" s="40"/>
      <c r="U41" s="40"/>
      <c r="V41" s="40"/>
      <c r="W41" s="40"/>
      <c r="X41" s="40"/>
      <c r="Y41" s="40"/>
      <c r="Z41" s="40"/>
      <c r="AA41" s="40"/>
    </row>
    <row r="42" spans="1:27" ht="12.75" customHeight="1" x14ac:dyDescent="0.35">
      <c r="A42" s="121">
        <v>30</v>
      </c>
      <c r="B42" s="121">
        <f>CrossTimedRuns!B42</f>
        <v>0</v>
      </c>
      <c r="C42" s="57">
        <f>CrossTimedRuns!C42</f>
        <v>0</v>
      </c>
      <c r="D42" s="57">
        <f>CrossTimedRuns!D42</f>
        <v>0</v>
      </c>
      <c r="E42" s="121">
        <f>CrossTimedRuns!L42</f>
        <v>9999</v>
      </c>
      <c r="G42" s="40"/>
      <c r="H42" s="125">
        <v>15</v>
      </c>
      <c r="I42" s="125">
        <f>B27</f>
        <v>0</v>
      </c>
      <c r="J42" s="125" t="str">
        <f t="shared" si="0"/>
        <v>5 0</v>
      </c>
      <c r="K42" s="127"/>
      <c r="L42" s="40"/>
      <c r="M42" s="40"/>
      <c r="N42" s="40"/>
      <c r="O42" s="40"/>
      <c r="P42" s="40"/>
      <c r="Q42" s="40"/>
      <c r="R42" s="40"/>
      <c r="S42" s="40"/>
      <c r="T42" s="40"/>
      <c r="U42" s="40"/>
      <c r="V42" s="40"/>
      <c r="W42" s="40"/>
      <c r="X42" s="40"/>
      <c r="Y42" s="40"/>
      <c r="Z42" s="40"/>
      <c r="AA42" s="40"/>
    </row>
    <row r="43" spans="1:27" ht="12.75" customHeight="1" x14ac:dyDescent="0.35">
      <c r="A43" s="121">
        <v>31</v>
      </c>
      <c r="B43" s="121">
        <f>CrossTimedRuns!B43</f>
        <v>0</v>
      </c>
      <c r="C43" s="57">
        <f>CrossTimedRuns!C43</f>
        <v>0</v>
      </c>
      <c r="D43" s="57">
        <f>CrossTimedRuns!D43</f>
        <v>0</v>
      </c>
      <c r="E43" s="121">
        <f>CrossTimedRuns!L43</f>
        <v>9999</v>
      </c>
      <c r="G43" s="40"/>
      <c r="H43" s="122">
        <v>31</v>
      </c>
      <c r="I43" s="122">
        <f>B43</f>
        <v>0</v>
      </c>
      <c r="J43" s="122" t="str">
        <f t="shared" si="0"/>
        <v>5 0</v>
      </c>
      <c r="K43" s="122"/>
      <c r="L43" s="40"/>
      <c r="M43" s="40"/>
      <c r="N43" s="40"/>
      <c r="O43" s="40"/>
      <c r="P43" s="40"/>
      <c r="Q43" s="40"/>
      <c r="R43" s="40"/>
      <c r="S43" s="40"/>
      <c r="T43" s="40"/>
      <c r="U43" s="40"/>
      <c r="V43" s="40"/>
      <c r="W43" s="40"/>
      <c r="X43" s="40"/>
      <c r="Y43" s="40"/>
      <c r="Z43" s="40"/>
      <c r="AA43" s="40"/>
    </row>
    <row r="44" spans="1:27" ht="12.75" customHeight="1" x14ac:dyDescent="0.35">
      <c r="A44" s="121">
        <v>32</v>
      </c>
      <c r="B44" s="121">
        <f>CrossTimedRuns!B44</f>
        <v>0</v>
      </c>
      <c r="C44" s="57">
        <f>CrossTimedRuns!C44</f>
        <v>0</v>
      </c>
      <c r="D44" s="57">
        <f>CrossTimedRuns!D44</f>
        <v>0</v>
      </c>
      <c r="E44" s="121">
        <f>CrossTimedRuns!L44</f>
        <v>9999</v>
      </c>
      <c r="G44" s="40"/>
      <c r="H44" s="122">
        <v>2</v>
      </c>
      <c r="I44" s="122">
        <f>B14</f>
        <v>56</v>
      </c>
      <c r="J44" s="122" t="str">
        <f t="shared" si="0"/>
        <v>2 Moss</v>
      </c>
      <c r="K44" s="132"/>
      <c r="L44" s="40"/>
      <c r="M44" s="40"/>
      <c r="N44" s="40"/>
      <c r="O44" s="40"/>
      <c r="P44" s="40"/>
      <c r="Q44" s="40"/>
      <c r="R44" s="40"/>
      <c r="S44" s="40"/>
      <c r="T44" s="40"/>
      <c r="U44" s="40"/>
      <c r="V44" s="40"/>
      <c r="W44" s="40"/>
      <c r="X44" s="40"/>
      <c r="Y44" s="40"/>
      <c r="Z44" s="40"/>
      <c r="AA44" s="40"/>
    </row>
    <row r="45" spans="1:27" ht="12.75" customHeight="1" x14ac:dyDescent="0.35"/>
    <row r="46" spans="1:27" ht="12.75" customHeight="1" x14ac:dyDescent="0.35"/>
    <row r="47" spans="1:27" ht="12.75" customHeight="1" x14ac:dyDescent="0.35"/>
    <row r="48" spans="1:27" ht="12.75" customHeight="1" x14ac:dyDescent="0.35">
      <c r="A48" s="245" t="s">
        <v>104</v>
      </c>
      <c r="B48" s="212"/>
      <c r="C48" s="212"/>
      <c r="D48" s="212"/>
      <c r="E48" s="212"/>
      <c r="F48" s="212"/>
      <c r="G48" s="212"/>
      <c r="H48" s="212"/>
      <c r="I48" s="212"/>
      <c r="J48" s="212"/>
      <c r="K48" s="196"/>
    </row>
    <row r="49" spans="1:27" ht="12.75" customHeight="1" x14ac:dyDescent="0.35">
      <c r="A49" s="118" t="s">
        <v>197</v>
      </c>
      <c r="B49" s="118" t="s">
        <v>91</v>
      </c>
      <c r="C49" s="118" t="s">
        <v>93</v>
      </c>
      <c r="D49" s="118" t="s">
        <v>94</v>
      </c>
      <c r="E49" s="118" t="s">
        <v>118</v>
      </c>
      <c r="G49" s="118" t="s">
        <v>199</v>
      </c>
      <c r="H49" s="118" t="s">
        <v>197</v>
      </c>
      <c r="I49" s="118" t="s">
        <v>91</v>
      </c>
      <c r="J49" s="118" t="s">
        <v>200</v>
      </c>
      <c r="K49" s="118" t="s">
        <v>202</v>
      </c>
      <c r="L49" s="119" t="s">
        <v>203</v>
      </c>
      <c r="M49" s="120" t="s">
        <v>91</v>
      </c>
      <c r="N49" s="118" t="s">
        <v>200</v>
      </c>
      <c r="O49" s="120" t="s">
        <v>202</v>
      </c>
      <c r="P49" s="119" t="s">
        <v>217</v>
      </c>
      <c r="Q49" s="120" t="s">
        <v>91</v>
      </c>
      <c r="R49" s="118" t="s">
        <v>200</v>
      </c>
      <c r="S49" s="120" t="s">
        <v>202</v>
      </c>
      <c r="T49" s="120" t="s">
        <v>204</v>
      </c>
      <c r="U49" s="120" t="s">
        <v>91</v>
      </c>
      <c r="V49" s="118" t="s">
        <v>200</v>
      </c>
      <c r="W49" s="120" t="s">
        <v>202</v>
      </c>
      <c r="X49" s="119" t="s">
        <v>205</v>
      </c>
      <c r="Y49" s="120" t="s">
        <v>91</v>
      </c>
      <c r="Z49" s="118" t="s">
        <v>200</v>
      </c>
      <c r="AA49" s="120" t="s">
        <v>54</v>
      </c>
    </row>
    <row r="50" spans="1:27" ht="12.75" customHeight="1" x14ac:dyDescent="0.35">
      <c r="A50" s="121">
        <v>1</v>
      </c>
      <c r="B50" s="121">
        <f>CrossTimedRuns!B48</f>
        <v>45</v>
      </c>
      <c r="C50" s="57" t="str">
        <f>CrossTimedRuns!C48</f>
        <v>Smith</v>
      </c>
      <c r="D50" s="57" t="str">
        <f>CrossTimedRuns!D48</f>
        <v>Lucy</v>
      </c>
      <c r="E50" s="121">
        <f>CrossTimedRuns!L48</f>
        <v>9</v>
      </c>
      <c r="G50" s="40"/>
      <c r="H50" s="125">
        <v>1</v>
      </c>
      <c r="I50" s="125">
        <f>B50</f>
        <v>45</v>
      </c>
      <c r="J50" s="125" t="str">
        <f t="shared" ref="J50:J81" si="6">RANK(VLOOKUP(I50,$B$50:$E$81,4,FALSE),$E$50:$E$81,1) &amp; " " &amp; VLOOKUP(I50,$B$50:$E$81,2,FALSE)</f>
        <v>1 Smith</v>
      </c>
      <c r="K50" s="125"/>
      <c r="L50" s="127"/>
      <c r="M50" s="125">
        <f>K50</f>
        <v>0</v>
      </c>
      <c r="N50" s="125" t="str">
        <f t="shared" ref="N50:N65" si="7">RANK(VLOOKUP(M50,$B$50:$E$81,4,FALSE),$E$50:$E$81,1) &amp; " " &amp; VLOOKUP(M50,$B$50:$E$81,2,FALSE)</f>
        <v>5 0</v>
      </c>
      <c r="O50" s="125"/>
      <c r="P50" s="127"/>
      <c r="Q50" s="125">
        <f>O50</f>
        <v>0</v>
      </c>
      <c r="R50" s="125" t="str">
        <f t="shared" ref="R50:R57" si="8">RANK(VLOOKUP(Q50,$B$50:$E$81,4,FALSE),$E$50:$E$81,1) &amp; " " &amp; VLOOKUP(Q50,$B$50:$E$81,2,FALSE)</f>
        <v>5 0</v>
      </c>
      <c r="S50" s="125"/>
      <c r="T50" s="127"/>
      <c r="U50" s="125">
        <f>S50</f>
        <v>0</v>
      </c>
      <c r="V50" s="125" t="str">
        <f t="shared" ref="V50:V53" si="9">RANK(VLOOKUP(U50,$B$50:$E$81,4,FALSE),$E$50:$E$81,1) &amp; " " &amp; VLOOKUP(U50,$B$50:$E$81,2,FALSE)</f>
        <v>5 0</v>
      </c>
      <c r="W50" s="125"/>
      <c r="X50" s="127"/>
      <c r="Y50" s="125">
        <f>W50</f>
        <v>0</v>
      </c>
      <c r="Z50" s="125" t="str">
        <f t="shared" ref="Z50:Z51" si="10">RANK(VLOOKUP(Y50,$B$50:$E$81,4,FALSE),$E$50:$E$81,1) &amp; " " &amp; VLOOKUP(Y50,$B$50:$E$81,2,FALSE)</f>
        <v>5 0</v>
      </c>
      <c r="AA50" s="125"/>
    </row>
    <row r="51" spans="1:27" ht="12.75" customHeight="1" x14ac:dyDescent="0.35">
      <c r="A51" s="121">
        <v>2</v>
      </c>
      <c r="B51" s="121">
        <f>CrossTimedRuns!B49</f>
        <v>56</v>
      </c>
      <c r="C51" s="57" t="str">
        <f>CrossTimedRuns!C49</f>
        <v>Moss</v>
      </c>
      <c r="D51" s="57" t="str">
        <f>CrossTimedRuns!D49</f>
        <v>Jake</v>
      </c>
      <c r="E51" s="121">
        <f>CrossTimedRuns!L49</f>
        <v>10</v>
      </c>
      <c r="G51" s="40"/>
      <c r="H51" s="125">
        <v>32</v>
      </c>
      <c r="I51" s="125">
        <f>B81</f>
        <v>0</v>
      </c>
      <c r="J51" s="125" t="str">
        <f t="shared" si="6"/>
        <v>5 0</v>
      </c>
      <c r="K51" s="127"/>
      <c r="L51" s="127"/>
      <c r="M51" s="125">
        <f>K52</f>
        <v>0</v>
      </c>
      <c r="N51" s="125" t="str">
        <f t="shared" si="7"/>
        <v>5 0</v>
      </c>
      <c r="O51" s="127"/>
      <c r="P51" s="127"/>
      <c r="Q51" s="125">
        <f>O52</f>
        <v>0</v>
      </c>
      <c r="R51" s="125" t="str">
        <f t="shared" si="8"/>
        <v>5 0</v>
      </c>
      <c r="S51" s="127"/>
      <c r="T51" s="127"/>
      <c r="U51" s="125">
        <f>S52</f>
        <v>0</v>
      </c>
      <c r="V51" s="125" t="str">
        <f t="shared" si="9"/>
        <v>5 0</v>
      </c>
      <c r="W51" s="127"/>
      <c r="X51" s="127"/>
      <c r="Y51" s="125">
        <f>W52</f>
        <v>0</v>
      </c>
      <c r="Z51" s="125" t="str">
        <f t="shared" si="10"/>
        <v>5 0</v>
      </c>
      <c r="AA51" s="120" t="s">
        <v>55</v>
      </c>
    </row>
    <row r="52" spans="1:27" ht="12.75" customHeight="1" x14ac:dyDescent="0.35">
      <c r="A52" s="121">
        <v>3</v>
      </c>
      <c r="B52" s="121">
        <f>CrossTimedRuns!B50</f>
        <v>32</v>
      </c>
      <c r="C52" s="57" t="str">
        <f>CrossTimedRuns!C50</f>
        <v>Englert</v>
      </c>
      <c r="D52" s="57" t="str">
        <f>CrossTimedRuns!D50</f>
        <v>Juke</v>
      </c>
      <c r="E52" s="121">
        <f>CrossTimedRuns!L50</f>
        <v>32</v>
      </c>
      <c r="G52" s="40"/>
      <c r="H52" s="122">
        <v>17</v>
      </c>
      <c r="I52" s="122">
        <f>B66</f>
        <v>0</v>
      </c>
      <c r="J52" s="122" t="str">
        <f t="shared" si="6"/>
        <v>5 0</v>
      </c>
      <c r="K52" s="122"/>
      <c r="L52" s="132"/>
      <c r="M52" s="122">
        <f>K54</f>
        <v>0</v>
      </c>
      <c r="N52" s="122" t="str">
        <f t="shared" si="7"/>
        <v>5 0</v>
      </c>
      <c r="O52" s="122"/>
      <c r="P52" s="132"/>
      <c r="Q52" s="122">
        <f>O54</f>
        <v>0</v>
      </c>
      <c r="R52" s="122" t="str">
        <f t="shared" si="8"/>
        <v>5 0</v>
      </c>
      <c r="S52" s="122"/>
      <c r="T52" s="132"/>
      <c r="U52" s="122">
        <f>S54</f>
        <v>0</v>
      </c>
      <c r="V52" s="122" t="str">
        <f t="shared" si="9"/>
        <v>5 0</v>
      </c>
      <c r="W52" s="122"/>
      <c r="X52" s="40"/>
      <c r="Y52" s="40"/>
      <c r="Z52" s="40"/>
      <c r="AA52" s="125"/>
    </row>
    <row r="53" spans="1:27" ht="12.75" customHeight="1" x14ac:dyDescent="0.35">
      <c r="A53" s="121">
        <v>4</v>
      </c>
      <c r="B53" s="121">
        <f>CrossTimedRuns!B51</f>
        <v>12</v>
      </c>
      <c r="C53" s="57" t="str">
        <f>CrossTimedRuns!C51</f>
        <v>Carr</v>
      </c>
      <c r="D53" s="57" t="str">
        <f>CrossTimedRuns!D51</f>
        <v>Bob</v>
      </c>
      <c r="E53" s="121">
        <f>CrossTimedRuns!L51</f>
        <v>40</v>
      </c>
      <c r="G53" s="40"/>
      <c r="H53" s="122">
        <v>16</v>
      </c>
      <c r="I53" s="122">
        <f>B65</f>
        <v>0</v>
      </c>
      <c r="J53" s="122" t="str">
        <f t="shared" si="6"/>
        <v>5 0</v>
      </c>
      <c r="K53" s="132"/>
      <c r="L53" s="132"/>
      <c r="M53" s="122">
        <f>K56</f>
        <v>0</v>
      </c>
      <c r="N53" s="122" t="str">
        <f t="shared" si="7"/>
        <v>5 0</v>
      </c>
      <c r="O53" s="132"/>
      <c r="P53" s="132"/>
      <c r="Q53" s="122">
        <f>O56</f>
        <v>0</v>
      </c>
      <c r="R53" s="122" t="str">
        <f t="shared" si="8"/>
        <v>5 0</v>
      </c>
      <c r="S53" s="132"/>
      <c r="T53" s="132"/>
      <c r="U53" s="122">
        <f>S56</f>
        <v>0</v>
      </c>
      <c r="V53" s="122" t="str">
        <f t="shared" si="9"/>
        <v>5 0</v>
      </c>
      <c r="W53" s="132"/>
      <c r="X53" s="40"/>
      <c r="Y53" s="40"/>
      <c r="Z53" s="40"/>
      <c r="AA53" s="40"/>
    </row>
    <row r="54" spans="1:27" ht="12.75" customHeight="1" x14ac:dyDescent="0.35">
      <c r="A54" s="121">
        <v>5</v>
      </c>
      <c r="B54" s="121">
        <f>CrossTimedRuns!B52</f>
        <v>0</v>
      </c>
      <c r="C54" s="57">
        <f>CrossTimedRuns!C52</f>
        <v>0</v>
      </c>
      <c r="D54" s="57">
        <f>CrossTimedRuns!D52</f>
        <v>0</v>
      </c>
      <c r="E54" s="121">
        <f>CrossTimedRuns!L52</f>
        <v>9999</v>
      </c>
      <c r="G54" s="40"/>
      <c r="H54" s="125">
        <v>9</v>
      </c>
      <c r="I54" s="125">
        <f>B58</f>
        <v>0</v>
      </c>
      <c r="J54" s="125" t="str">
        <f t="shared" si="6"/>
        <v>5 0</v>
      </c>
      <c r="K54" s="125"/>
      <c r="L54" s="127"/>
      <c r="M54" s="125">
        <f>K58</f>
        <v>0</v>
      </c>
      <c r="N54" s="125" t="str">
        <f t="shared" si="7"/>
        <v>5 0</v>
      </c>
      <c r="O54" s="125"/>
      <c r="P54" s="127"/>
      <c r="Q54" s="125">
        <f>O58</f>
        <v>0</v>
      </c>
      <c r="R54" s="125" t="str">
        <f t="shared" si="8"/>
        <v>5 0</v>
      </c>
      <c r="S54" s="125"/>
      <c r="T54" s="127"/>
      <c r="U54" s="127"/>
      <c r="V54" s="127"/>
      <c r="W54" s="127"/>
      <c r="X54" s="119" t="s">
        <v>206</v>
      </c>
      <c r="Y54" s="120" t="s">
        <v>91</v>
      </c>
      <c r="Z54" s="118" t="s">
        <v>200</v>
      </c>
      <c r="AA54" s="120" t="s">
        <v>56</v>
      </c>
    </row>
    <row r="55" spans="1:27" ht="12.75" customHeight="1" x14ac:dyDescent="0.35">
      <c r="A55" s="121">
        <v>6</v>
      </c>
      <c r="B55" s="121">
        <f>CrossTimedRuns!B53</f>
        <v>0</v>
      </c>
      <c r="C55" s="57">
        <f>CrossTimedRuns!C53</f>
        <v>0</v>
      </c>
      <c r="D55" s="57">
        <f>CrossTimedRuns!D53</f>
        <v>0</v>
      </c>
      <c r="E55" s="121">
        <f>CrossTimedRuns!L53</f>
        <v>9999</v>
      </c>
      <c r="G55" s="40"/>
      <c r="H55" s="125">
        <v>24</v>
      </c>
      <c r="I55" s="125">
        <f>B73</f>
        <v>0</v>
      </c>
      <c r="J55" s="125" t="str">
        <f t="shared" si="6"/>
        <v>5 0</v>
      </c>
      <c r="K55" s="127"/>
      <c r="L55" s="127"/>
      <c r="M55" s="125">
        <f>K60</f>
        <v>0</v>
      </c>
      <c r="N55" s="125" t="str">
        <f t="shared" si="7"/>
        <v>5 0</v>
      </c>
      <c r="O55" s="127"/>
      <c r="P55" s="127"/>
      <c r="Q55" s="125">
        <f>O60</f>
        <v>0</v>
      </c>
      <c r="R55" s="125" t="str">
        <f t="shared" si="8"/>
        <v>5 0</v>
      </c>
      <c r="S55" s="127"/>
      <c r="T55" s="127"/>
      <c r="U55" s="127"/>
      <c r="V55" s="127"/>
      <c r="W55" s="127"/>
      <c r="X55" s="40"/>
      <c r="Y55" s="122"/>
      <c r="Z55" s="122" t="str">
        <f t="shared" ref="Z55:Z56" si="11">RANK(VLOOKUP(Y55,$B$50:$E$81,4,FALSE),$E$50:$E$81,1) &amp; " " &amp; VLOOKUP(Y55,$B$50:$E$81,2,FALSE)</f>
        <v>5 0</v>
      </c>
      <c r="AA55" s="122"/>
    </row>
    <row r="56" spans="1:27" ht="12.75" customHeight="1" x14ac:dyDescent="0.35">
      <c r="A56" s="121">
        <v>7</v>
      </c>
      <c r="B56" s="121">
        <f>CrossTimedRuns!B54</f>
        <v>0</v>
      </c>
      <c r="C56" s="57">
        <f>CrossTimedRuns!C54</f>
        <v>0</v>
      </c>
      <c r="D56" s="57">
        <f>CrossTimedRuns!D54</f>
        <v>0</v>
      </c>
      <c r="E56" s="121">
        <f>CrossTimedRuns!L54</f>
        <v>9999</v>
      </c>
      <c r="G56" s="40"/>
      <c r="H56" s="122">
        <v>8</v>
      </c>
      <c r="I56" s="122">
        <f>B57</f>
        <v>0</v>
      </c>
      <c r="J56" s="122" t="str">
        <f t="shared" si="6"/>
        <v>5 0</v>
      </c>
      <c r="K56" s="122"/>
      <c r="L56" s="132"/>
      <c r="M56" s="122">
        <f>K62</f>
        <v>0</v>
      </c>
      <c r="N56" s="122" t="str">
        <f t="shared" si="7"/>
        <v>5 0</v>
      </c>
      <c r="O56" s="122"/>
      <c r="P56" s="132"/>
      <c r="Q56" s="122">
        <f>O62</f>
        <v>0</v>
      </c>
      <c r="R56" s="122" t="str">
        <f t="shared" si="8"/>
        <v>5 0</v>
      </c>
      <c r="S56" s="122"/>
      <c r="T56" s="40"/>
      <c r="U56" s="40"/>
      <c r="V56" s="40"/>
      <c r="W56" s="40"/>
      <c r="X56" s="40"/>
      <c r="Y56" s="122"/>
      <c r="Z56" s="122" t="str">
        <f t="shared" si="11"/>
        <v>5 0</v>
      </c>
      <c r="AA56" s="120" t="s">
        <v>57</v>
      </c>
    </row>
    <row r="57" spans="1:27" ht="12.75" customHeight="1" x14ac:dyDescent="0.35">
      <c r="A57" s="121">
        <v>8</v>
      </c>
      <c r="B57" s="121">
        <f>CrossTimedRuns!B55</f>
        <v>0</v>
      </c>
      <c r="C57" s="57">
        <f>CrossTimedRuns!C55</f>
        <v>0</v>
      </c>
      <c r="D57" s="57">
        <f>CrossTimedRuns!D55</f>
        <v>0</v>
      </c>
      <c r="E57" s="121">
        <f>CrossTimedRuns!L55</f>
        <v>9999</v>
      </c>
      <c r="G57" s="40"/>
      <c r="H57" s="122">
        <v>25</v>
      </c>
      <c r="I57" s="122">
        <f>B74</f>
        <v>0</v>
      </c>
      <c r="J57" s="122" t="str">
        <f t="shared" si="6"/>
        <v>5 0</v>
      </c>
      <c r="K57" s="132"/>
      <c r="L57" s="132"/>
      <c r="M57" s="122">
        <f>K64</f>
        <v>0</v>
      </c>
      <c r="N57" s="122" t="str">
        <f t="shared" si="7"/>
        <v>5 0</v>
      </c>
      <c r="O57" s="132"/>
      <c r="P57" s="132"/>
      <c r="Q57" s="122">
        <f>O64</f>
        <v>0</v>
      </c>
      <c r="R57" s="122" t="str">
        <f t="shared" si="8"/>
        <v>5 0</v>
      </c>
      <c r="S57" s="132"/>
      <c r="T57" s="40"/>
      <c r="U57" s="40"/>
      <c r="V57" s="40"/>
      <c r="W57" s="40"/>
      <c r="X57" s="40"/>
      <c r="Y57" s="40"/>
      <c r="Z57" s="40"/>
      <c r="AA57" s="122"/>
    </row>
    <row r="58" spans="1:27" ht="12.75" customHeight="1" x14ac:dyDescent="0.35">
      <c r="A58" s="121">
        <v>9</v>
      </c>
      <c r="B58" s="121">
        <f>CrossTimedRuns!B56</f>
        <v>0</v>
      </c>
      <c r="C58" s="57">
        <f>CrossTimedRuns!C56</f>
        <v>0</v>
      </c>
      <c r="D58" s="57">
        <f>CrossTimedRuns!D56</f>
        <v>0</v>
      </c>
      <c r="E58" s="121">
        <f>CrossTimedRuns!L56</f>
        <v>9999</v>
      </c>
      <c r="G58" s="40"/>
      <c r="H58" s="125">
        <v>5</v>
      </c>
      <c r="I58" s="125">
        <f>B54</f>
        <v>0</v>
      </c>
      <c r="J58" s="125" t="str">
        <f t="shared" si="6"/>
        <v>5 0</v>
      </c>
      <c r="K58" s="125"/>
      <c r="L58" s="127"/>
      <c r="M58" s="125">
        <f>K66</f>
        <v>0</v>
      </c>
      <c r="N58" s="125" t="str">
        <f t="shared" si="7"/>
        <v>5 0</v>
      </c>
      <c r="O58" s="125"/>
      <c r="P58" s="40"/>
      <c r="Q58" s="40"/>
      <c r="R58" s="40"/>
      <c r="S58" s="40"/>
      <c r="T58" s="40"/>
      <c r="U58" s="40"/>
      <c r="V58" s="40"/>
      <c r="W58" s="40"/>
      <c r="X58" s="40"/>
      <c r="Y58" s="40"/>
      <c r="Z58" s="40"/>
      <c r="AA58" s="40"/>
    </row>
    <row r="59" spans="1:27" ht="12.75" customHeight="1" x14ac:dyDescent="0.35">
      <c r="A59" s="121">
        <v>10</v>
      </c>
      <c r="B59" s="121">
        <f>CrossTimedRuns!B57</f>
        <v>0</v>
      </c>
      <c r="C59" s="57">
        <f>CrossTimedRuns!C57</f>
        <v>0</v>
      </c>
      <c r="D59" s="57">
        <f>CrossTimedRuns!D57</f>
        <v>0</v>
      </c>
      <c r="E59" s="121">
        <f>CrossTimedRuns!L57</f>
        <v>9999</v>
      </c>
      <c r="G59" s="40"/>
      <c r="H59" s="125">
        <v>28</v>
      </c>
      <c r="I59" s="125">
        <f>B77</f>
        <v>0</v>
      </c>
      <c r="J59" s="125" t="str">
        <f t="shared" si="6"/>
        <v>5 0</v>
      </c>
      <c r="K59" s="127"/>
      <c r="L59" s="127"/>
      <c r="M59" s="125">
        <f>K68</f>
        <v>0</v>
      </c>
      <c r="N59" s="125" t="str">
        <f t="shared" si="7"/>
        <v>5 0</v>
      </c>
      <c r="O59" s="127"/>
      <c r="P59" s="40"/>
      <c r="Q59" s="40"/>
      <c r="R59" s="40"/>
      <c r="S59" s="40"/>
      <c r="T59" s="40"/>
      <c r="U59" s="40"/>
      <c r="V59" s="40"/>
      <c r="W59" s="40"/>
      <c r="X59" s="40"/>
      <c r="Y59" s="40"/>
      <c r="Z59" s="40"/>
      <c r="AA59" s="40"/>
    </row>
    <row r="60" spans="1:27" ht="12.75" customHeight="1" x14ac:dyDescent="0.35">
      <c r="A60" s="121">
        <v>11</v>
      </c>
      <c r="B60" s="121">
        <f>CrossTimedRuns!B58</f>
        <v>0</v>
      </c>
      <c r="C60" s="57">
        <f>CrossTimedRuns!C58</f>
        <v>0</v>
      </c>
      <c r="D60" s="57">
        <f>CrossTimedRuns!D58</f>
        <v>0</v>
      </c>
      <c r="E60" s="121">
        <f>CrossTimedRuns!L58</f>
        <v>9999</v>
      </c>
      <c r="G60" s="40"/>
      <c r="H60" s="122">
        <v>12</v>
      </c>
      <c r="I60" s="122">
        <f>B61</f>
        <v>0</v>
      </c>
      <c r="J60" s="122" t="str">
        <f t="shared" si="6"/>
        <v>5 0</v>
      </c>
      <c r="K60" s="122"/>
      <c r="L60" s="132"/>
      <c r="M60" s="122">
        <f>K70</f>
        <v>0</v>
      </c>
      <c r="N60" s="122" t="str">
        <f t="shared" si="7"/>
        <v>5 0</v>
      </c>
      <c r="O60" s="122"/>
      <c r="P60" s="40"/>
      <c r="Q60" s="40"/>
      <c r="R60" s="40"/>
      <c r="S60" s="40"/>
      <c r="T60" s="40"/>
      <c r="U60" s="133"/>
      <c r="V60" s="133"/>
      <c r="W60" s="40"/>
      <c r="X60" s="40"/>
      <c r="Y60" s="40"/>
      <c r="Z60" s="40"/>
      <c r="AA60" s="40"/>
    </row>
    <row r="61" spans="1:27" ht="12.75" customHeight="1" x14ac:dyDescent="0.35">
      <c r="A61" s="121">
        <v>12</v>
      </c>
      <c r="B61" s="121">
        <f>CrossTimedRuns!B59</f>
        <v>0</v>
      </c>
      <c r="C61" s="57">
        <f>CrossTimedRuns!C59</f>
        <v>0</v>
      </c>
      <c r="D61" s="57">
        <f>CrossTimedRuns!D59</f>
        <v>0</v>
      </c>
      <c r="E61" s="121">
        <f>CrossTimedRuns!L59</f>
        <v>9999</v>
      </c>
      <c r="G61" s="40"/>
      <c r="H61" s="122">
        <v>21</v>
      </c>
      <c r="I61" s="122">
        <f>B70</f>
        <v>0</v>
      </c>
      <c r="J61" s="122" t="str">
        <f t="shared" si="6"/>
        <v>5 0</v>
      </c>
      <c r="K61" s="132"/>
      <c r="L61" s="132"/>
      <c r="M61" s="122">
        <f>K72</f>
        <v>0</v>
      </c>
      <c r="N61" s="122" t="str">
        <f t="shared" si="7"/>
        <v>5 0</v>
      </c>
      <c r="O61" s="132"/>
      <c r="P61" s="40"/>
      <c r="Q61" s="40"/>
      <c r="R61" s="40"/>
      <c r="S61" s="40"/>
      <c r="T61" s="40"/>
      <c r="U61" s="40"/>
      <c r="V61" s="40"/>
      <c r="W61" s="40"/>
      <c r="X61" s="40"/>
      <c r="Y61" s="40"/>
      <c r="Z61" s="40"/>
      <c r="AA61" s="40"/>
    </row>
    <row r="62" spans="1:27" ht="12.75" customHeight="1" x14ac:dyDescent="0.35">
      <c r="A62" s="121">
        <v>13</v>
      </c>
      <c r="B62" s="121">
        <f>CrossTimedRuns!B60</f>
        <v>0</v>
      </c>
      <c r="C62" s="57">
        <f>CrossTimedRuns!C60</f>
        <v>0</v>
      </c>
      <c r="D62" s="57">
        <f>CrossTimedRuns!D60</f>
        <v>0</v>
      </c>
      <c r="E62" s="121">
        <f>CrossTimedRuns!L60</f>
        <v>9999</v>
      </c>
      <c r="G62" s="40"/>
      <c r="H62" s="125">
        <v>4</v>
      </c>
      <c r="I62" s="125">
        <f>B53</f>
        <v>12</v>
      </c>
      <c r="J62" s="125" t="str">
        <f t="shared" si="6"/>
        <v>4 Carr</v>
      </c>
      <c r="K62" s="125"/>
      <c r="L62" s="127"/>
      <c r="M62" s="125">
        <f>K74</f>
        <v>0</v>
      </c>
      <c r="N62" s="125" t="str">
        <f t="shared" si="7"/>
        <v>5 0</v>
      </c>
      <c r="O62" s="125"/>
      <c r="P62" s="40"/>
      <c r="Q62" s="40"/>
      <c r="R62" s="40"/>
      <c r="S62" s="40"/>
      <c r="T62" s="40"/>
      <c r="U62" s="40"/>
      <c r="V62" s="40"/>
      <c r="W62" s="40"/>
      <c r="X62" s="40"/>
      <c r="Y62" s="40"/>
      <c r="Z62" s="40"/>
      <c r="AA62" s="40"/>
    </row>
    <row r="63" spans="1:27" ht="12.75" customHeight="1" x14ac:dyDescent="0.35">
      <c r="A63" s="121">
        <v>14</v>
      </c>
      <c r="B63" s="121">
        <f>CrossTimedRuns!B61</f>
        <v>0</v>
      </c>
      <c r="C63" s="57">
        <f>CrossTimedRuns!C61</f>
        <v>0</v>
      </c>
      <c r="D63" s="57">
        <f>CrossTimedRuns!D61</f>
        <v>0</v>
      </c>
      <c r="E63" s="121">
        <f>CrossTimedRuns!L61</f>
        <v>9999</v>
      </c>
      <c r="G63" s="40"/>
      <c r="H63" s="125">
        <v>29</v>
      </c>
      <c r="I63" s="125">
        <f>B78</f>
        <v>0</v>
      </c>
      <c r="J63" s="125" t="str">
        <f t="shared" si="6"/>
        <v>5 0</v>
      </c>
      <c r="K63" s="127"/>
      <c r="L63" s="127"/>
      <c r="M63" s="125">
        <f>K76</f>
        <v>0</v>
      </c>
      <c r="N63" s="125" t="str">
        <f t="shared" si="7"/>
        <v>5 0</v>
      </c>
      <c r="O63" s="127"/>
      <c r="P63" s="40"/>
      <c r="Q63" s="40"/>
      <c r="R63" s="40"/>
      <c r="S63" s="40"/>
      <c r="T63" s="40"/>
      <c r="U63" s="40"/>
      <c r="V63" s="40"/>
      <c r="W63" s="40"/>
      <c r="X63" s="40"/>
      <c r="Y63" s="40"/>
      <c r="Z63" s="40"/>
      <c r="AA63" s="40"/>
    </row>
    <row r="64" spans="1:27" ht="12.75" customHeight="1" x14ac:dyDescent="0.35">
      <c r="A64" s="121">
        <v>15</v>
      </c>
      <c r="B64" s="121">
        <f>CrossTimedRuns!B62</f>
        <v>0</v>
      </c>
      <c r="C64" s="57">
        <f>CrossTimedRuns!C62</f>
        <v>0</v>
      </c>
      <c r="D64" s="57">
        <f>CrossTimedRuns!D62</f>
        <v>0</v>
      </c>
      <c r="E64" s="121">
        <f>CrossTimedRuns!L62</f>
        <v>9999</v>
      </c>
      <c r="G64" s="40"/>
      <c r="H64" s="122">
        <v>20</v>
      </c>
      <c r="I64" s="122">
        <f>B69</f>
        <v>0</v>
      </c>
      <c r="J64" s="122" t="str">
        <f t="shared" si="6"/>
        <v>5 0</v>
      </c>
      <c r="K64" s="122"/>
      <c r="L64" s="132"/>
      <c r="M64" s="122">
        <f>K78</f>
        <v>0</v>
      </c>
      <c r="N64" s="122" t="str">
        <f t="shared" si="7"/>
        <v>5 0</v>
      </c>
      <c r="O64" s="122"/>
      <c r="P64" s="40"/>
      <c r="Q64" s="40"/>
      <c r="R64" s="40"/>
      <c r="S64" s="40"/>
      <c r="T64" s="40"/>
      <c r="U64" s="40"/>
      <c r="V64" s="40"/>
      <c r="W64" s="40"/>
      <c r="X64" s="40"/>
      <c r="Y64" s="40"/>
      <c r="Z64" s="40"/>
      <c r="AA64" s="40"/>
    </row>
    <row r="65" spans="1:27" ht="12.75" customHeight="1" x14ac:dyDescent="0.35">
      <c r="A65" s="121">
        <v>16</v>
      </c>
      <c r="B65" s="121">
        <f>CrossTimedRuns!B63</f>
        <v>0</v>
      </c>
      <c r="C65" s="57">
        <f>CrossTimedRuns!C63</f>
        <v>0</v>
      </c>
      <c r="D65" s="57">
        <f>CrossTimedRuns!D63</f>
        <v>0</v>
      </c>
      <c r="E65" s="121">
        <f>CrossTimedRuns!L63</f>
        <v>9999</v>
      </c>
      <c r="G65" s="40"/>
      <c r="H65" s="122">
        <v>13</v>
      </c>
      <c r="I65" s="122">
        <f>B62</f>
        <v>0</v>
      </c>
      <c r="J65" s="122" t="str">
        <f t="shared" si="6"/>
        <v>5 0</v>
      </c>
      <c r="K65" s="132"/>
      <c r="L65" s="132"/>
      <c r="M65" s="122">
        <f>K80</f>
        <v>0</v>
      </c>
      <c r="N65" s="122" t="str">
        <f t="shared" si="7"/>
        <v>5 0</v>
      </c>
      <c r="O65" s="132"/>
      <c r="P65" s="40"/>
      <c r="Q65" s="40"/>
      <c r="R65" s="40"/>
      <c r="S65" s="40"/>
      <c r="T65" s="40"/>
      <c r="U65" s="40"/>
      <c r="V65" s="40"/>
      <c r="W65" s="40"/>
      <c r="X65" s="40"/>
      <c r="Y65" s="40"/>
      <c r="Z65" s="40"/>
      <c r="AA65" s="40"/>
    </row>
    <row r="66" spans="1:27" ht="12.75" customHeight="1" x14ac:dyDescent="0.35">
      <c r="A66" s="121">
        <v>17</v>
      </c>
      <c r="B66" s="121">
        <f>CrossTimedRuns!B64</f>
        <v>0</v>
      </c>
      <c r="C66" s="57">
        <f>CrossTimedRuns!C64</f>
        <v>0</v>
      </c>
      <c r="D66" s="57">
        <f>CrossTimedRuns!D64</f>
        <v>0</v>
      </c>
      <c r="E66" s="121">
        <f>CrossTimedRuns!L64</f>
        <v>9999</v>
      </c>
      <c r="G66" s="40"/>
      <c r="H66" s="125">
        <v>30</v>
      </c>
      <c r="I66" s="125">
        <f>B79</f>
        <v>0</v>
      </c>
      <c r="J66" s="125" t="str">
        <f t="shared" si="6"/>
        <v>5 0</v>
      </c>
      <c r="K66" s="125"/>
      <c r="L66" s="40"/>
      <c r="M66" s="40"/>
      <c r="N66" s="40"/>
      <c r="O66" s="40"/>
      <c r="P66" s="40"/>
      <c r="Q66" s="40"/>
      <c r="R66" s="40"/>
      <c r="S66" s="40"/>
      <c r="T66" s="40"/>
      <c r="U66" s="40"/>
      <c r="V66" s="40"/>
      <c r="W66" s="40"/>
      <c r="X66" s="40"/>
      <c r="Y66" s="40"/>
      <c r="Z66" s="40"/>
      <c r="AA66" s="40"/>
    </row>
    <row r="67" spans="1:27" ht="12.75" customHeight="1" x14ac:dyDescent="0.35">
      <c r="A67" s="121">
        <v>18</v>
      </c>
      <c r="B67" s="121">
        <f>CrossTimedRuns!B65</f>
        <v>0</v>
      </c>
      <c r="C67" s="57">
        <f>CrossTimedRuns!C65</f>
        <v>0</v>
      </c>
      <c r="D67" s="57">
        <f>CrossTimedRuns!D65</f>
        <v>0</v>
      </c>
      <c r="E67" s="121">
        <f>CrossTimedRuns!L65</f>
        <v>9999</v>
      </c>
      <c r="G67" s="40"/>
      <c r="H67" s="125">
        <v>3</v>
      </c>
      <c r="I67" s="125">
        <f>B52</f>
        <v>32</v>
      </c>
      <c r="J67" s="125" t="str">
        <f t="shared" si="6"/>
        <v>3 Englert</v>
      </c>
      <c r="K67" s="127"/>
      <c r="L67" s="40"/>
      <c r="M67" s="40"/>
      <c r="N67" s="40"/>
      <c r="O67" s="40"/>
      <c r="P67" s="40"/>
      <c r="Q67" s="40"/>
      <c r="R67" s="40"/>
      <c r="S67" s="40"/>
      <c r="T67" s="40"/>
      <c r="U67" s="40"/>
      <c r="V67" s="40"/>
      <c r="W67" s="40"/>
      <c r="X67" s="40"/>
      <c r="Y67" s="40"/>
      <c r="Z67" s="40"/>
      <c r="AA67" s="40"/>
    </row>
    <row r="68" spans="1:27" ht="12.75" customHeight="1" x14ac:dyDescent="0.35">
      <c r="A68" s="121">
        <v>19</v>
      </c>
      <c r="B68" s="121">
        <f>CrossTimedRuns!B66</f>
        <v>0</v>
      </c>
      <c r="C68" s="57">
        <f>CrossTimedRuns!C66</f>
        <v>0</v>
      </c>
      <c r="D68" s="57">
        <f>CrossTimedRuns!D66</f>
        <v>0</v>
      </c>
      <c r="E68" s="121">
        <f>CrossTimedRuns!L66</f>
        <v>9999</v>
      </c>
      <c r="G68" s="40"/>
      <c r="H68" s="122">
        <v>19</v>
      </c>
      <c r="I68" s="122">
        <f>B68</f>
        <v>0</v>
      </c>
      <c r="J68" s="122" t="str">
        <f t="shared" si="6"/>
        <v>5 0</v>
      </c>
      <c r="K68" s="122"/>
      <c r="L68" s="40"/>
      <c r="M68" s="40"/>
      <c r="N68" s="40"/>
      <c r="O68" s="40"/>
      <c r="P68" s="40"/>
      <c r="Q68" s="40"/>
      <c r="R68" s="40"/>
      <c r="S68" s="40"/>
      <c r="T68" s="40"/>
      <c r="U68" s="40"/>
      <c r="V68" s="40"/>
      <c r="W68" s="40"/>
      <c r="X68" s="40"/>
      <c r="Y68" s="40"/>
      <c r="Z68" s="40"/>
      <c r="AA68" s="40"/>
    </row>
    <row r="69" spans="1:27" ht="12.75" customHeight="1" x14ac:dyDescent="0.35">
      <c r="A69" s="121">
        <v>20</v>
      </c>
      <c r="B69" s="121">
        <f>CrossTimedRuns!B67</f>
        <v>0</v>
      </c>
      <c r="C69" s="57">
        <f>CrossTimedRuns!C67</f>
        <v>0</v>
      </c>
      <c r="D69" s="57">
        <f>CrossTimedRuns!D67</f>
        <v>0</v>
      </c>
      <c r="E69" s="121">
        <f>CrossTimedRuns!L67</f>
        <v>9999</v>
      </c>
      <c r="G69" s="40"/>
      <c r="H69" s="122">
        <v>14</v>
      </c>
      <c r="I69" s="122">
        <f>B63</f>
        <v>0</v>
      </c>
      <c r="J69" s="122" t="str">
        <f t="shared" si="6"/>
        <v>5 0</v>
      </c>
      <c r="K69" s="132"/>
      <c r="L69" s="40"/>
      <c r="M69" s="40"/>
      <c r="N69" s="40"/>
      <c r="O69" s="40"/>
      <c r="P69" s="40"/>
      <c r="Q69" s="40"/>
      <c r="R69" s="40"/>
      <c r="S69" s="40"/>
      <c r="T69" s="40"/>
      <c r="U69" s="40"/>
      <c r="V69" s="40"/>
      <c r="W69" s="40"/>
      <c r="X69" s="40"/>
      <c r="Y69" s="40"/>
      <c r="Z69" s="40"/>
      <c r="AA69" s="40"/>
    </row>
    <row r="70" spans="1:27" ht="12.75" customHeight="1" x14ac:dyDescent="0.35">
      <c r="A70" s="121">
        <v>21</v>
      </c>
      <c r="B70" s="121">
        <f>CrossTimedRuns!B68</f>
        <v>0</v>
      </c>
      <c r="C70" s="57">
        <f>CrossTimedRuns!C68</f>
        <v>0</v>
      </c>
      <c r="D70" s="57">
        <f>CrossTimedRuns!D68</f>
        <v>0</v>
      </c>
      <c r="E70" s="121">
        <f>CrossTimedRuns!L68</f>
        <v>9999</v>
      </c>
      <c r="G70" s="40"/>
      <c r="H70" s="125">
        <v>27</v>
      </c>
      <c r="I70" s="125">
        <f>B76</f>
        <v>0</v>
      </c>
      <c r="J70" s="125" t="str">
        <f t="shared" si="6"/>
        <v>5 0</v>
      </c>
      <c r="K70" s="125"/>
      <c r="L70" s="40"/>
      <c r="M70" s="40"/>
      <c r="N70" s="40"/>
      <c r="O70" s="40"/>
      <c r="P70" s="40"/>
      <c r="Q70" s="40"/>
      <c r="R70" s="40"/>
      <c r="S70" s="40"/>
      <c r="T70" s="40"/>
      <c r="U70" s="40"/>
      <c r="V70" s="40"/>
      <c r="W70" s="40"/>
      <c r="X70" s="40"/>
      <c r="Y70" s="40"/>
      <c r="Z70" s="40"/>
      <c r="AA70" s="40"/>
    </row>
    <row r="71" spans="1:27" ht="12.75" customHeight="1" x14ac:dyDescent="0.35">
      <c r="A71" s="121">
        <v>22</v>
      </c>
      <c r="B71" s="121">
        <f>CrossTimedRuns!B69</f>
        <v>0</v>
      </c>
      <c r="C71" s="57">
        <f>CrossTimedRuns!C69</f>
        <v>0</v>
      </c>
      <c r="D71" s="57">
        <f>CrossTimedRuns!D69</f>
        <v>0</v>
      </c>
      <c r="E71" s="121">
        <f>CrossTimedRuns!L69</f>
        <v>9999</v>
      </c>
      <c r="G71" s="40"/>
      <c r="H71" s="125">
        <v>6</v>
      </c>
      <c r="I71" s="125">
        <f>B55</f>
        <v>0</v>
      </c>
      <c r="J71" s="125" t="str">
        <f t="shared" si="6"/>
        <v>5 0</v>
      </c>
      <c r="K71" s="127"/>
      <c r="L71" s="40"/>
      <c r="M71" s="40"/>
      <c r="N71" s="40"/>
      <c r="O71" s="40"/>
      <c r="P71" s="40"/>
      <c r="Q71" s="40"/>
      <c r="R71" s="40"/>
      <c r="S71" s="40"/>
      <c r="T71" s="40"/>
      <c r="U71" s="40"/>
      <c r="V71" s="40"/>
      <c r="W71" s="40"/>
      <c r="X71" s="40"/>
      <c r="Y71" s="40"/>
      <c r="Z71" s="40"/>
      <c r="AA71" s="40"/>
    </row>
    <row r="72" spans="1:27" ht="12.75" customHeight="1" x14ac:dyDescent="0.35">
      <c r="A72" s="121">
        <v>23</v>
      </c>
      <c r="B72" s="121">
        <f>CrossTimedRuns!B70</f>
        <v>0</v>
      </c>
      <c r="C72" s="57">
        <f>CrossTimedRuns!C70</f>
        <v>0</v>
      </c>
      <c r="D72" s="57">
        <f>CrossTimedRuns!D70</f>
        <v>0</v>
      </c>
      <c r="E72" s="121">
        <f>CrossTimedRuns!L70</f>
        <v>9999</v>
      </c>
      <c r="G72" s="40"/>
      <c r="H72" s="122">
        <v>22</v>
      </c>
      <c r="I72" s="122">
        <f>B71</f>
        <v>0</v>
      </c>
      <c r="J72" s="122" t="str">
        <f t="shared" si="6"/>
        <v>5 0</v>
      </c>
      <c r="K72" s="122"/>
      <c r="L72" s="40"/>
      <c r="M72" s="40"/>
      <c r="N72" s="40"/>
      <c r="O72" s="40"/>
      <c r="P72" s="40"/>
      <c r="Q72" s="40"/>
      <c r="R72" s="40"/>
      <c r="S72" s="40"/>
      <c r="T72" s="40"/>
      <c r="U72" s="40"/>
      <c r="V72" s="40"/>
      <c r="W72" s="40"/>
      <c r="X72" s="40"/>
      <c r="Y72" s="40"/>
      <c r="Z72" s="40"/>
      <c r="AA72" s="40"/>
    </row>
    <row r="73" spans="1:27" ht="12.75" customHeight="1" x14ac:dyDescent="0.35">
      <c r="A73" s="121">
        <v>24</v>
      </c>
      <c r="B73" s="121">
        <f>CrossTimedRuns!B71</f>
        <v>0</v>
      </c>
      <c r="C73" s="57">
        <f>CrossTimedRuns!C71</f>
        <v>0</v>
      </c>
      <c r="D73" s="57">
        <f>CrossTimedRuns!D71</f>
        <v>0</v>
      </c>
      <c r="E73" s="121">
        <f>CrossTimedRuns!L71</f>
        <v>9999</v>
      </c>
      <c r="G73" s="40"/>
      <c r="H73" s="122">
        <v>11</v>
      </c>
      <c r="I73" s="122">
        <f>B60</f>
        <v>0</v>
      </c>
      <c r="J73" s="122" t="str">
        <f t="shared" si="6"/>
        <v>5 0</v>
      </c>
      <c r="K73" s="132"/>
      <c r="L73" s="40"/>
      <c r="M73" s="40"/>
      <c r="N73" s="40"/>
      <c r="O73" s="40"/>
      <c r="P73" s="40"/>
      <c r="Q73" s="40"/>
      <c r="R73" s="40"/>
      <c r="S73" s="40"/>
      <c r="T73" s="40"/>
      <c r="U73" s="40"/>
      <c r="V73" s="40"/>
      <c r="W73" s="40"/>
      <c r="X73" s="40"/>
      <c r="Y73" s="40"/>
      <c r="Z73" s="40"/>
      <c r="AA73" s="40"/>
    </row>
    <row r="74" spans="1:27" ht="12.75" customHeight="1" x14ac:dyDescent="0.35">
      <c r="A74" s="121">
        <v>25</v>
      </c>
      <c r="B74" s="121">
        <f>CrossTimedRuns!B72</f>
        <v>0</v>
      </c>
      <c r="C74" s="57">
        <f>CrossTimedRuns!C72</f>
        <v>0</v>
      </c>
      <c r="D74" s="57">
        <f>CrossTimedRuns!D72</f>
        <v>0</v>
      </c>
      <c r="E74" s="121">
        <f>CrossTimedRuns!L72</f>
        <v>9999</v>
      </c>
      <c r="G74" s="40"/>
      <c r="H74" s="125">
        <v>26</v>
      </c>
      <c r="I74" s="125">
        <f>B75</f>
        <v>0</v>
      </c>
      <c r="J74" s="125" t="str">
        <f t="shared" si="6"/>
        <v>5 0</v>
      </c>
      <c r="K74" s="125"/>
      <c r="L74" s="40"/>
      <c r="M74" s="40"/>
      <c r="N74" s="40"/>
      <c r="O74" s="40"/>
      <c r="P74" s="40"/>
      <c r="Q74" s="40"/>
      <c r="R74" s="40"/>
      <c r="S74" s="40"/>
      <c r="T74" s="40"/>
      <c r="U74" s="40"/>
      <c r="V74" s="40"/>
      <c r="W74" s="40"/>
      <c r="X74" s="40"/>
      <c r="Y74" s="40"/>
      <c r="Z74" s="40"/>
      <c r="AA74" s="40"/>
    </row>
    <row r="75" spans="1:27" ht="12.75" customHeight="1" x14ac:dyDescent="0.35">
      <c r="A75" s="121">
        <v>26</v>
      </c>
      <c r="B75" s="121">
        <f>CrossTimedRuns!B73</f>
        <v>0</v>
      </c>
      <c r="C75" s="57">
        <f>CrossTimedRuns!C73</f>
        <v>0</v>
      </c>
      <c r="D75" s="57">
        <f>CrossTimedRuns!D73</f>
        <v>0</v>
      </c>
      <c r="E75" s="121">
        <f>CrossTimedRuns!L73</f>
        <v>9999</v>
      </c>
      <c r="G75" s="40"/>
      <c r="H75" s="125">
        <v>7</v>
      </c>
      <c r="I75" s="125">
        <f>B56</f>
        <v>0</v>
      </c>
      <c r="J75" s="125" t="str">
        <f t="shared" si="6"/>
        <v>5 0</v>
      </c>
      <c r="K75" s="127"/>
      <c r="L75" s="40"/>
      <c r="M75" s="40"/>
      <c r="N75" s="40"/>
      <c r="O75" s="40"/>
      <c r="P75" s="40"/>
      <c r="Q75" s="40"/>
      <c r="R75" s="40"/>
      <c r="S75" s="40"/>
      <c r="T75" s="40"/>
      <c r="U75" s="40"/>
      <c r="V75" s="40"/>
      <c r="W75" s="40"/>
      <c r="X75" s="40"/>
      <c r="Y75" s="40"/>
      <c r="Z75" s="40"/>
      <c r="AA75" s="40"/>
    </row>
    <row r="76" spans="1:27" ht="12.75" customHeight="1" x14ac:dyDescent="0.35">
      <c r="A76" s="121">
        <v>27</v>
      </c>
      <c r="B76" s="121">
        <f>CrossTimedRuns!B74</f>
        <v>0</v>
      </c>
      <c r="C76" s="57">
        <f>CrossTimedRuns!C74</f>
        <v>0</v>
      </c>
      <c r="D76" s="57">
        <f>CrossTimedRuns!D74</f>
        <v>0</v>
      </c>
      <c r="E76" s="121">
        <f>CrossTimedRuns!L74</f>
        <v>9999</v>
      </c>
      <c r="G76" s="40"/>
      <c r="H76" s="122">
        <v>23</v>
      </c>
      <c r="I76" s="122">
        <f>B72</f>
        <v>0</v>
      </c>
      <c r="J76" s="122" t="str">
        <f t="shared" si="6"/>
        <v>5 0</v>
      </c>
      <c r="K76" s="122"/>
      <c r="L76" s="40"/>
      <c r="M76" s="40"/>
      <c r="N76" s="40"/>
      <c r="O76" s="40"/>
      <c r="P76" s="40"/>
      <c r="Q76" s="40"/>
      <c r="R76" s="40"/>
      <c r="S76" s="40"/>
      <c r="T76" s="40"/>
      <c r="U76" s="40"/>
      <c r="V76" s="40"/>
      <c r="W76" s="40"/>
      <c r="X76" s="40"/>
      <c r="Y76" s="40"/>
      <c r="Z76" s="40"/>
      <c r="AA76" s="40"/>
    </row>
    <row r="77" spans="1:27" ht="12.75" customHeight="1" x14ac:dyDescent="0.35">
      <c r="A77" s="121">
        <v>28</v>
      </c>
      <c r="B77" s="121">
        <f>CrossTimedRuns!B75</f>
        <v>0</v>
      </c>
      <c r="C77" s="57">
        <f>CrossTimedRuns!C75</f>
        <v>0</v>
      </c>
      <c r="D77" s="57">
        <f>CrossTimedRuns!D75</f>
        <v>0</v>
      </c>
      <c r="E77" s="121">
        <f>CrossTimedRuns!L75</f>
        <v>9999</v>
      </c>
      <c r="G77" s="40"/>
      <c r="H77" s="122">
        <v>10</v>
      </c>
      <c r="I77" s="122">
        <f>B59</f>
        <v>0</v>
      </c>
      <c r="J77" s="122" t="str">
        <f t="shared" si="6"/>
        <v>5 0</v>
      </c>
      <c r="K77" s="132"/>
      <c r="L77" s="40"/>
      <c r="M77" s="40"/>
      <c r="N77" s="40"/>
      <c r="O77" s="40"/>
      <c r="P77" s="40"/>
      <c r="Q77" s="40"/>
      <c r="R77" s="40"/>
      <c r="S77" s="40"/>
      <c r="T77" s="40"/>
      <c r="U77" s="40"/>
      <c r="V77" s="40"/>
      <c r="W77" s="40"/>
      <c r="X77" s="40"/>
      <c r="Y77" s="40"/>
      <c r="Z77" s="40"/>
      <c r="AA77" s="40"/>
    </row>
    <row r="78" spans="1:27" ht="12.75" customHeight="1" x14ac:dyDescent="0.35">
      <c r="A78" s="121">
        <v>29</v>
      </c>
      <c r="B78" s="121">
        <f>CrossTimedRuns!B76</f>
        <v>0</v>
      </c>
      <c r="C78" s="57">
        <f>CrossTimedRuns!C76</f>
        <v>0</v>
      </c>
      <c r="D78" s="57">
        <f>CrossTimedRuns!D76</f>
        <v>0</v>
      </c>
      <c r="E78" s="121">
        <f>CrossTimedRuns!L76</f>
        <v>9999</v>
      </c>
      <c r="G78" s="40"/>
      <c r="H78" s="125">
        <v>18</v>
      </c>
      <c r="I78" s="125">
        <f>B67</f>
        <v>0</v>
      </c>
      <c r="J78" s="125" t="str">
        <f t="shared" si="6"/>
        <v>5 0</v>
      </c>
      <c r="K78" s="125"/>
      <c r="L78" s="40"/>
      <c r="M78" s="40"/>
      <c r="N78" s="40"/>
      <c r="O78" s="40"/>
      <c r="P78" s="40"/>
      <c r="Q78" s="40"/>
      <c r="R78" s="40"/>
      <c r="S78" s="40"/>
      <c r="T78" s="40"/>
      <c r="U78" s="40"/>
      <c r="V78" s="40"/>
      <c r="W78" s="40"/>
      <c r="X78" s="40"/>
      <c r="Y78" s="40"/>
      <c r="Z78" s="40"/>
      <c r="AA78" s="40"/>
    </row>
    <row r="79" spans="1:27" ht="12.75" customHeight="1" x14ac:dyDescent="0.35">
      <c r="A79" s="121">
        <v>30</v>
      </c>
      <c r="B79" s="121">
        <f>CrossTimedRuns!B77</f>
        <v>0</v>
      </c>
      <c r="C79" s="57">
        <f>CrossTimedRuns!C77</f>
        <v>0</v>
      </c>
      <c r="D79" s="57">
        <f>CrossTimedRuns!D77</f>
        <v>0</v>
      </c>
      <c r="E79" s="121">
        <f>CrossTimedRuns!L77</f>
        <v>9999</v>
      </c>
      <c r="G79" s="40"/>
      <c r="H79" s="125">
        <v>15</v>
      </c>
      <c r="I79" s="125">
        <f>B64</f>
        <v>0</v>
      </c>
      <c r="J79" s="125" t="str">
        <f t="shared" si="6"/>
        <v>5 0</v>
      </c>
      <c r="K79" s="127"/>
      <c r="L79" s="40"/>
      <c r="M79" s="40"/>
      <c r="N79" s="40"/>
      <c r="O79" s="40"/>
      <c r="P79" s="40"/>
      <c r="Q79" s="40"/>
      <c r="R79" s="40"/>
      <c r="S79" s="40"/>
      <c r="T79" s="40"/>
      <c r="U79" s="40"/>
      <c r="V79" s="40"/>
      <c r="W79" s="40"/>
      <c r="X79" s="40"/>
      <c r="Y79" s="40"/>
      <c r="Z79" s="40"/>
      <c r="AA79" s="40"/>
    </row>
    <row r="80" spans="1:27" ht="12.75" customHeight="1" x14ac:dyDescent="0.35">
      <c r="A80" s="121">
        <v>31</v>
      </c>
      <c r="B80" s="121">
        <f>CrossTimedRuns!B78</f>
        <v>0</v>
      </c>
      <c r="C80" s="57">
        <f>CrossTimedRuns!C78</f>
        <v>0</v>
      </c>
      <c r="D80" s="57">
        <f>CrossTimedRuns!D78</f>
        <v>0</v>
      </c>
      <c r="E80" s="121">
        <f>CrossTimedRuns!L78</f>
        <v>9999</v>
      </c>
      <c r="G80" s="40"/>
      <c r="H80" s="122">
        <v>31</v>
      </c>
      <c r="I80" s="122">
        <f>B80</f>
        <v>0</v>
      </c>
      <c r="J80" s="122" t="str">
        <f t="shared" si="6"/>
        <v>5 0</v>
      </c>
      <c r="K80" s="122"/>
      <c r="L80" s="40"/>
      <c r="M80" s="40"/>
      <c r="N80" s="40"/>
      <c r="O80" s="40"/>
      <c r="P80" s="40"/>
      <c r="Q80" s="40"/>
      <c r="R80" s="40"/>
      <c r="S80" s="40"/>
      <c r="T80" s="40"/>
      <c r="U80" s="40"/>
      <c r="V80" s="40"/>
      <c r="W80" s="40"/>
      <c r="X80" s="40"/>
      <c r="Y80" s="40"/>
      <c r="Z80" s="40"/>
      <c r="AA80" s="40"/>
    </row>
    <row r="81" spans="1:27" ht="12.75" customHeight="1" x14ac:dyDescent="0.35">
      <c r="A81" s="121">
        <v>32</v>
      </c>
      <c r="B81" s="121">
        <f>CrossTimedRuns!B79</f>
        <v>0</v>
      </c>
      <c r="C81" s="57">
        <f>CrossTimedRuns!C79</f>
        <v>0</v>
      </c>
      <c r="D81" s="57">
        <f>CrossTimedRuns!D79</f>
        <v>0</v>
      </c>
      <c r="E81" s="121">
        <f>CrossTimedRuns!L79</f>
        <v>9999</v>
      </c>
      <c r="G81" s="40"/>
      <c r="H81" s="122">
        <v>2</v>
      </c>
      <c r="I81" s="122">
        <f>B51</f>
        <v>56</v>
      </c>
      <c r="J81" s="122" t="str">
        <f t="shared" si="6"/>
        <v>2 Moss</v>
      </c>
      <c r="K81" s="132"/>
      <c r="L81" s="40"/>
      <c r="M81" s="40"/>
      <c r="N81" s="40"/>
      <c r="O81" s="40"/>
      <c r="P81" s="40"/>
      <c r="Q81" s="40"/>
      <c r="R81" s="40"/>
      <c r="S81" s="40"/>
      <c r="T81" s="40"/>
      <c r="U81" s="40"/>
      <c r="V81" s="40"/>
      <c r="W81" s="40"/>
      <c r="X81" s="40"/>
      <c r="Y81" s="40"/>
      <c r="Z81" s="40"/>
      <c r="AA81" s="40"/>
    </row>
    <row r="82" spans="1:27" ht="12.75" customHeight="1" x14ac:dyDescent="0.35"/>
    <row r="83" spans="1:27" ht="12.75" customHeight="1" x14ac:dyDescent="0.35"/>
    <row r="84" spans="1:27" ht="12.75" customHeight="1" x14ac:dyDescent="0.35"/>
    <row r="85" spans="1:27" ht="12.75" customHeight="1" x14ac:dyDescent="0.35"/>
    <row r="86" spans="1:27" ht="12.75" customHeight="1" x14ac:dyDescent="0.35"/>
    <row r="87" spans="1:27" ht="12.75" customHeight="1" x14ac:dyDescent="0.35"/>
    <row r="88" spans="1:27" ht="12.75" customHeight="1" x14ac:dyDescent="0.35"/>
    <row r="89" spans="1:27" ht="12.75" customHeight="1" x14ac:dyDescent="0.35"/>
    <row r="90" spans="1:27" ht="12.75" customHeight="1" x14ac:dyDescent="0.35"/>
    <row r="91" spans="1:27" ht="12.75" customHeight="1" x14ac:dyDescent="0.35"/>
    <row r="92" spans="1:27" ht="12.75" customHeight="1" x14ac:dyDescent="0.35"/>
    <row r="93" spans="1:27" ht="12.75" customHeight="1" x14ac:dyDescent="0.35"/>
    <row r="94" spans="1:27" ht="12.75" customHeight="1" x14ac:dyDescent="0.35"/>
    <row r="95" spans="1:27" ht="12.75" customHeight="1" x14ac:dyDescent="0.35"/>
    <row r="96" spans="1:27"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4">
    <mergeCell ref="A11:K11"/>
    <mergeCell ref="A48:K48"/>
    <mergeCell ref="A1:I1"/>
    <mergeCell ref="A2:I2"/>
    <mergeCell ref="A5:B5"/>
    <mergeCell ref="C5:F5"/>
    <mergeCell ref="A6:B6"/>
    <mergeCell ref="C6:F6"/>
    <mergeCell ref="C7:F7"/>
    <mergeCell ref="A7:B7"/>
    <mergeCell ref="A8:B8"/>
    <mergeCell ref="C8:F8"/>
    <mergeCell ref="A9:B9"/>
    <mergeCell ref="C9:F9"/>
  </mergeCells>
  <pageMargins left="0.7" right="0.7" top="0.75" bottom="0.75" header="0" footer="0"/>
  <pageSetup paperSize="9" orientation="portrait"/>
  <headerFooter>
    <oddFooter>&amp;L#000000Público</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000"/>
  <sheetViews>
    <sheetView workbookViewId="0"/>
  </sheetViews>
  <sheetFormatPr defaultColWidth="12.59765625" defaultRowHeight="15" customHeight="1" x14ac:dyDescent="0.35"/>
  <cols>
    <col min="1" max="26" width="8.59765625" customWidth="1"/>
  </cols>
  <sheetData>
    <row r="1" spans="1:24" ht="12.75" customHeight="1" x14ac:dyDescent="0.7">
      <c r="A1" s="234" t="s">
        <v>80</v>
      </c>
      <c r="B1" s="188"/>
      <c r="C1" s="188"/>
      <c r="D1" s="188"/>
      <c r="E1" s="188"/>
      <c r="F1" s="188"/>
      <c r="G1" s="188"/>
      <c r="H1" s="188"/>
      <c r="I1" s="188"/>
      <c r="J1" s="37"/>
    </row>
    <row r="2" spans="1:24" ht="12.75" customHeight="1" x14ac:dyDescent="0.5">
      <c r="A2" s="235" t="s">
        <v>81</v>
      </c>
      <c r="B2" s="188"/>
      <c r="C2" s="188"/>
      <c r="D2" s="188"/>
      <c r="E2" s="188"/>
      <c r="F2" s="188"/>
      <c r="G2" s="188"/>
      <c r="H2" s="188"/>
      <c r="I2" s="188"/>
      <c r="J2" s="39"/>
    </row>
    <row r="3" spans="1:24" ht="12.75" customHeight="1" x14ac:dyDescent="0.35">
      <c r="A3" s="40"/>
      <c r="B3" s="38"/>
      <c r="C3" s="38"/>
      <c r="D3" s="38"/>
      <c r="E3" s="38"/>
      <c r="F3" s="38"/>
      <c r="G3" s="38"/>
      <c r="H3" s="38"/>
      <c r="I3" s="38"/>
      <c r="J3" s="38"/>
    </row>
    <row r="4" spans="1:24" ht="12.75" customHeight="1" x14ac:dyDescent="0.35">
      <c r="A4" s="40"/>
      <c r="B4" s="38"/>
      <c r="C4" s="38"/>
      <c r="D4" s="38"/>
      <c r="E4" s="38"/>
      <c r="F4" s="38"/>
      <c r="G4" s="38"/>
      <c r="H4" s="38"/>
      <c r="I4" s="38"/>
      <c r="J4" s="38"/>
      <c r="M4" s="115"/>
      <c r="N4" s="115"/>
    </row>
    <row r="5" spans="1:24" ht="12.75" customHeight="1" x14ac:dyDescent="0.4">
      <c r="A5" s="236" t="s">
        <v>82</v>
      </c>
      <c r="B5" s="237"/>
      <c r="C5" s="238"/>
      <c r="D5" s="233"/>
      <c r="E5" s="233"/>
      <c r="F5" s="237"/>
      <c r="G5" s="38"/>
      <c r="H5" s="38"/>
      <c r="I5" s="116"/>
      <c r="J5" s="116"/>
    </row>
    <row r="6" spans="1:24" ht="12.75" customHeight="1" x14ac:dyDescent="0.4">
      <c r="A6" s="239" t="s">
        <v>83</v>
      </c>
      <c r="B6" s="240"/>
      <c r="C6" s="241"/>
      <c r="D6" s="212"/>
      <c r="E6" s="212"/>
      <c r="F6" s="240"/>
      <c r="G6" s="38"/>
      <c r="H6" s="38"/>
      <c r="I6" s="38"/>
      <c r="J6" s="38"/>
    </row>
    <row r="7" spans="1:24" ht="12.75" customHeight="1" x14ac:dyDescent="0.4">
      <c r="A7" s="239" t="s">
        <v>84</v>
      </c>
      <c r="B7" s="240"/>
      <c r="C7" s="241"/>
      <c r="D7" s="212"/>
      <c r="E7" s="212"/>
      <c r="F7" s="240"/>
      <c r="G7" s="38"/>
      <c r="H7" s="38"/>
      <c r="I7" s="38"/>
      <c r="J7" s="38"/>
    </row>
    <row r="8" spans="1:24" ht="12.75" customHeight="1" x14ac:dyDescent="0.4">
      <c r="A8" s="239" t="s">
        <v>85</v>
      </c>
      <c r="B8" s="240"/>
      <c r="C8" s="241"/>
      <c r="D8" s="212"/>
      <c r="E8" s="212"/>
      <c r="F8" s="240"/>
      <c r="G8" s="38"/>
      <c r="H8" s="38"/>
      <c r="I8" s="38"/>
      <c r="J8" s="38"/>
    </row>
    <row r="9" spans="1:24" ht="12.75" customHeight="1" x14ac:dyDescent="0.4">
      <c r="A9" s="242" t="s">
        <v>86</v>
      </c>
      <c r="B9" s="243"/>
      <c r="C9" s="244"/>
      <c r="D9" s="214"/>
      <c r="E9" s="214"/>
      <c r="F9" s="243"/>
      <c r="G9" s="38"/>
      <c r="H9" s="38"/>
      <c r="I9" s="38"/>
      <c r="J9" s="38"/>
    </row>
    <row r="10" spans="1:24" ht="12.75" customHeight="1" x14ac:dyDescent="0.35"/>
    <row r="11" spans="1:24" ht="12.75" customHeight="1" x14ac:dyDescent="0.35">
      <c r="A11" s="245" t="s">
        <v>218</v>
      </c>
      <c r="B11" s="212"/>
      <c r="C11" s="212"/>
      <c r="D11" s="212"/>
      <c r="E11" s="212"/>
      <c r="F11" s="212"/>
      <c r="G11" s="212"/>
      <c r="H11" s="212"/>
      <c r="I11" s="212"/>
      <c r="J11" s="212"/>
      <c r="K11" s="196"/>
    </row>
    <row r="12" spans="1:24" ht="12.75" customHeight="1" x14ac:dyDescent="0.35">
      <c r="A12" s="118" t="s">
        <v>197</v>
      </c>
      <c r="B12" s="118" t="s">
        <v>219</v>
      </c>
      <c r="C12" s="118" t="s">
        <v>93</v>
      </c>
      <c r="D12" s="118" t="s">
        <v>94</v>
      </c>
      <c r="E12" s="118" t="s">
        <v>118</v>
      </c>
      <c r="G12" s="134" t="s">
        <v>199</v>
      </c>
      <c r="H12" s="135" t="s">
        <v>197</v>
      </c>
      <c r="I12" s="135" t="s">
        <v>219</v>
      </c>
      <c r="J12" s="135" t="s">
        <v>200</v>
      </c>
      <c r="K12" s="135" t="s">
        <v>220</v>
      </c>
      <c r="L12" s="136" t="s">
        <v>221</v>
      </c>
      <c r="M12" s="137" t="s">
        <v>219</v>
      </c>
      <c r="N12" s="137" t="s">
        <v>200</v>
      </c>
      <c r="O12" s="138" t="s">
        <v>220</v>
      </c>
      <c r="P12" s="120" t="s">
        <v>222</v>
      </c>
      <c r="Q12" s="137" t="s">
        <v>91</v>
      </c>
      <c r="R12" s="137" t="s">
        <v>200</v>
      </c>
      <c r="S12" s="138" t="s">
        <v>220</v>
      </c>
      <c r="T12" s="119" t="s">
        <v>205</v>
      </c>
      <c r="U12" s="138" t="s">
        <v>91</v>
      </c>
      <c r="V12" s="139" t="s">
        <v>200</v>
      </c>
      <c r="W12" s="140" t="s">
        <v>223</v>
      </c>
      <c r="X12" s="141" t="s">
        <v>219</v>
      </c>
    </row>
    <row r="13" spans="1:24" ht="12.75" customHeight="1" x14ac:dyDescent="0.35">
      <c r="A13" s="121">
        <v>1</v>
      </c>
      <c r="B13" s="121">
        <f>CrossTimedRuns!B13</f>
        <v>45</v>
      </c>
      <c r="C13" s="57" t="str">
        <f>CrossTimedRuns!C13</f>
        <v>Smith</v>
      </c>
      <c r="D13" s="57" t="str">
        <f>CrossTimedRuns!D13</f>
        <v>Lucy</v>
      </c>
      <c r="E13" s="121">
        <f>CrossTimedRuns!L13</f>
        <v>10</v>
      </c>
      <c r="G13" s="142" t="s">
        <v>224</v>
      </c>
      <c r="H13" s="140">
        <v>1</v>
      </c>
      <c r="I13" s="141">
        <f>B13</f>
        <v>45</v>
      </c>
      <c r="J13" s="143" t="str">
        <f t="shared" ref="J13:J44" si="0">RANK(VLOOKUP(I13,$B$13:$E$44,4,FALSE),$E$13:$E$44,1) &amp; " " &amp; VLOOKUP(I13,$B$13:$E$44,2,FALSE)</f>
        <v>1 Smith</v>
      </c>
      <c r="K13" s="144"/>
      <c r="L13" s="142" t="s">
        <v>224</v>
      </c>
      <c r="M13" s="145">
        <f t="shared" ref="M13:M14" si="1">K13</f>
        <v>0</v>
      </c>
      <c r="N13" s="143" t="str">
        <f t="shared" ref="N13:N28" si="2">RANK(VLOOKUP(M13,$B$13:$E$44,4,FALSE),$E$13:$E$44,1) &amp; " " &amp; VLOOKUP(M13,$B$13:$E$44,2,FALSE)</f>
        <v>5 0</v>
      </c>
      <c r="O13" s="146"/>
      <c r="P13" s="142" t="s">
        <v>224</v>
      </c>
      <c r="Q13" s="145">
        <f t="shared" ref="Q13:Q14" si="3">O13</f>
        <v>0</v>
      </c>
      <c r="R13" s="143" t="str">
        <f t="shared" ref="R13:R20" si="4">RANK(VLOOKUP(Q13,$B$13:$E$44,4,FALSE),$E$13:$E$44,1) &amp; " " &amp; VLOOKUP(Q13,$B$13:$E$44,2,FALSE)</f>
        <v>5 0</v>
      </c>
      <c r="S13" s="146"/>
      <c r="T13" s="38"/>
      <c r="U13" s="147">
        <f t="shared" ref="U13:U14" si="5">S13</f>
        <v>0</v>
      </c>
      <c r="V13" s="40" t="str">
        <f t="shared" ref="V13:V16" si="6">RANK(VLOOKUP(U13,$B$13:$E$44,4,FALSE),$E$13:$E$44,1) &amp; " " &amp; VLOOKUP(U13,$B$13:$E$44,2,FALSE)</f>
        <v>5 0</v>
      </c>
      <c r="W13" s="87" t="s">
        <v>54</v>
      </c>
      <c r="X13" s="148"/>
    </row>
    <row r="14" spans="1:24" ht="12.75" customHeight="1" x14ac:dyDescent="0.35">
      <c r="A14" s="121">
        <v>2</v>
      </c>
      <c r="B14" s="121">
        <f>CrossTimedRuns!B14</f>
        <v>56</v>
      </c>
      <c r="C14" s="57" t="str">
        <f>CrossTimedRuns!C14</f>
        <v>Moss</v>
      </c>
      <c r="D14" s="57" t="str">
        <f>CrossTimedRuns!D14</f>
        <v>Jake</v>
      </c>
      <c r="E14" s="121">
        <f>CrossTimedRuns!L14</f>
        <v>12</v>
      </c>
      <c r="G14" s="149"/>
      <c r="H14" s="150">
        <v>16</v>
      </c>
      <c r="I14" s="148">
        <f t="shared" ref="I14:I15" si="7">B28</f>
        <v>0</v>
      </c>
      <c r="J14" s="143" t="str">
        <f t="shared" si="0"/>
        <v>5 0</v>
      </c>
      <c r="K14" s="151"/>
      <c r="L14" s="149"/>
      <c r="M14" s="152">
        <f t="shared" si="1"/>
        <v>0</v>
      </c>
      <c r="N14" s="143" t="str">
        <f t="shared" si="2"/>
        <v>5 0</v>
      </c>
      <c r="O14" s="153"/>
      <c r="Q14" s="152">
        <f t="shared" si="3"/>
        <v>0</v>
      </c>
      <c r="R14" s="143" t="str">
        <f t="shared" si="4"/>
        <v>5 0</v>
      </c>
      <c r="S14" s="153"/>
      <c r="T14" s="38"/>
      <c r="U14" s="154">
        <f t="shared" si="5"/>
        <v>0</v>
      </c>
      <c r="V14" s="40" t="str">
        <f t="shared" si="6"/>
        <v>5 0</v>
      </c>
      <c r="W14" s="87" t="s">
        <v>55</v>
      </c>
      <c r="X14" s="148"/>
    </row>
    <row r="15" spans="1:24" ht="12.75" customHeight="1" x14ac:dyDescent="0.35">
      <c r="A15" s="121">
        <v>3</v>
      </c>
      <c r="B15" s="121">
        <f>CrossTimedRuns!B15</f>
        <v>32</v>
      </c>
      <c r="C15" s="57" t="str">
        <f>CrossTimedRuns!C15</f>
        <v>Englert</v>
      </c>
      <c r="D15" s="57" t="str">
        <f>CrossTimedRuns!D15</f>
        <v>Juke</v>
      </c>
      <c r="E15" s="121">
        <f>CrossTimedRuns!L15</f>
        <v>14</v>
      </c>
      <c r="G15" s="149"/>
      <c r="H15" s="150">
        <v>17</v>
      </c>
      <c r="I15" s="148">
        <f t="shared" si="7"/>
        <v>0</v>
      </c>
      <c r="J15" s="143" t="str">
        <f t="shared" si="0"/>
        <v>5 0</v>
      </c>
      <c r="K15" s="38"/>
      <c r="L15" s="149"/>
      <c r="M15" s="152">
        <f t="shared" ref="M15:M16" si="8">K17</f>
        <v>0</v>
      </c>
      <c r="N15" s="143" t="str">
        <f t="shared" si="2"/>
        <v>5 0</v>
      </c>
      <c r="O15" s="38"/>
      <c r="Q15" s="152">
        <f t="shared" ref="Q15:Q16" si="9">O17</f>
        <v>0</v>
      </c>
      <c r="R15" s="143" t="str">
        <f t="shared" si="4"/>
        <v>5 0</v>
      </c>
      <c r="S15" s="38"/>
      <c r="T15" s="38"/>
      <c r="U15" s="155">
        <f t="shared" ref="U15:U16" si="10">S17</f>
        <v>0</v>
      </c>
      <c r="V15" s="40" t="str">
        <f t="shared" si="6"/>
        <v>5 0</v>
      </c>
      <c r="W15" s="87" t="s">
        <v>56</v>
      </c>
      <c r="X15" s="156"/>
    </row>
    <row r="16" spans="1:24" ht="12.75" customHeight="1" x14ac:dyDescent="0.35">
      <c r="A16" s="121">
        <v>4</v>
      </c>
      <c r="B16" s="121">
        <f>CrossTimedRuns!B16</f>
        <v>12</v>
      </c>
      <c r="C16" s="57" t="str">
        <f>CrossTimedRuns!C16</f>
        <v>Carr</v>
      </c>
      <c r="D16" s="57" t="str">
        <f>CrossTimedRuns!D16</f>
        <v>Bob</v>
      </c>
      <c r="E16" s="121">
        <f>CrossTimedRuns!L16</f>
        <v>16</v>
      </c>
      <c r="G16" s="149"/>
      <c r="H16" s="157">
        <v>32</v>
      </c>
      <c r="I16" s="158">
        <f>B44</f>
        <v>0</v>
      </c>
      <c r="J16" s="143" t="str">
        <f t="shared" si="0"/>
        <v>5 0</v>
      </c>
      <c r="L16" s="149"/>
      <c r="M16" s="159">
        <f t="shared" si="8"/>
        <v>0</v>
      </c>
      <c r="N16" s="143" t="str">
        <f t="shared" si="2"/>
        <v>5 0</v>
      </c>
      <c r="O16" s="38"/>
      <c r="Q16" s="159">
        <f t="shared" si="9"/>
        <v>0</v>
      </c>
      <c r="R16" s="143" t="str">
        <f t="shared" si="4"/>
        <v>5 0</v>
      </c>
      <c r="S16" s="38"/>
      <c r="T16" s="38"/>
      <c r="U16" s="160">
        <f t="shared" si="10"/>
        <v>0</v>
      </c>
      <c r="V16" s="40" t="str">
        <f t="shared" si="6"/>
        <v>5 0</v>
      </c>
      <c r="W16" s="89" t="s">
        <v>57</v>
      </c>
      <c r="X16" s="161"/>
    </row>
    <row r="17" spans="1:24" ht="12.75" customHeight="1" x14ac:dyDescent="0.35">
      <c r="A17" s="121">
        <v>5</v>
      </c>
      <c r="B17" s="121">
        <f>CrossTimedRuns!B17</f>
        <v>0</v>
      </c>
      <c r="C17" s="57">
        <f>CrossTimedRuns!C17</f>
        <v>0</v>
      </c>
      <c r="D17" s="57">
        <f>CrossTimedRuns!D17</f>
        <v>0</v>
      </c>
      <c r="E17" s="121">
        <f>CrossTimedRuns!L17</f>
        <v>9999</v>
      </c>
      <c r="G17" s="162" t="s">
        <v>225</v>
      </c>
      <c r="H17" s="163">
        <v>8</v>
      </c>
      <c r="I17" s="164">
        <f t="shared" ref="I17:I18" si="11">B20</f>
        <v>0</v>
      </c>
      <c r="J17" s="143" t="str">
        <f t="shared" si="0"/>
        <v>5 0</v>
      </c>
      <c r="K17" s="165"/>
      <c r="L17" s="162" t="s">
        <v>225</v>
      </c>
      <c r="M17" s="166">
        <f t="shared" ref="M17:M18" si="12">K21</f>
        <v>0</v>
      </c>
      <c r="N17" s="143" t="str">
        <f t="shared" si="2"/>
        <v>5 0</v>
      </c>
      <c r="O17" s="167"/>
      <c r="P17" s="162" t="s">
        <v>225</v>
      </c>
      <c r="Q17" s="166">
        <f t="shared" ref="Q17:Q18" si="13">O21</f>
        <v>0</v>
      </c>
      <c r="R17" s="143" t="str">
        <f t="shared" si="4"/>
        <v>5 0</v>
      </c>
      <c r="S17" s="167"/>
      <c r="W17" s="139"/>
      <c r="X17" s="139"/>
    </row>
    <row r="18" spans="1:24" ht="12.75" customHeight="1" x14ac:dyDescent="0.35">
      <c r="A18" s="121">
        <v>6</v>
      </c>
      <c r="B18" s="121">
        <f>CrossTimedRuns!B18</f>
        <v>0</v>
      </c>
      <c r="C18" s="57">
        <f>CrossTimedRuns!C18</f>
        <v>0</v>
      </c>
      <c r="D18" s="57">
        <f>CrossTimedRuns!D18</f>
        <v>0</v>
      </c>
      <c r="E18" s="121">
        <f>CrossTimedRuns!L18</f>
        <v>9999</v>
      </c>
      <c r="G18" s="149"/>
      <c r="H18" s="168">
        <v>9</v>
      </c>
      <c r="I18" s="169">
        <f t="shared" si="11"/>
        <v>0</v>
      </c>
      <c r="J18" s="143" t="str">
        <f t="shared" si="0"/>
        <v>5 0</v>
      </c>
      <c r="K18" s="170"/>
      <c r="L18" s="149"/>
      <c r="M18" s="171">
        <f t="shared" si="12"/>
        <v>0</v>
      </c>
      <c r="N18" s="143" t="str">
        <f t="shared" si="2"/>
        <v>5 0</v>
      </c>
      <c r="O18" s="172"/>
      <c r="Q18" s="171">
        <f t="shared" si="13"/>
        <v>0</v>
      </c>
      <c r="R18" s="143" t="str">
        <f t="shared" si="4"/>
        <v>5 0</v>
      </c>
      <c r="S18" s="172"/>
      <c r="X18" s="115"/>
    </row>
    <row r="19" spans="1:24" ht="12.75" customHeight="1" x14ac:dyDescent="0.35">
      <c r="A19" s="121">
        <v>7</v>
      </c>
      <c r="B19" s="121">
        <f>CrossTimedRuns!B19</f>
        <v>0</v>
      </c>
      <c r="C19" s="57">
        <f>CrossTimedRuns!C19</f>
        <v>0</v>
      </c>
      <c r="D19" s="57">
        <f>CrossTimedRuns!D19</f>
        <v>0</v>
      </c>
      <c r="E19" s="121">
        <f>CrossTimedRuns!L19</f>
        <v>9999</v>
      </c>
      <c r="G19" s="149"/>
      <c r="H19" s="168">
        <v>24</v>
      </c>
      <c r="I19" s="169">
        <f t="shared" ref="I19:I20" si="14">B36</f>
        <v>0</v>
      </c>
      <c r="J19" s="143" t="str">
        <f t="shared" si="0"/>
        <v>5 0</v>
      </c>
      <c r="K19" s="38"/>
      <c r="L19" s="149"/>
      <c r="M19" s="171">
        <f t="shared" ref="M19:M20" si="15">K25</f>
        <v>0</v>
      </c>
      <c r="N19" s="143" t="str">
        <f t="shared" si="2"/>
        <v>5 0</v>
      </c>
      <c r="O19" s="38"/>
      <c r="Q19" s="171">
        <f t="shared" ref="Q19:Q20" si="16">O25</f>
        <v>0</v>
      </c>
      <c r="R19" s="143" t="str">
        <f t="shared" si="4"/>
        <v>5 0</v>
      </c>
      <c r="S19" s="38"/>
      <c r="X19" s="115"/>
    </row>
    <row r="20" spans="1:24" ht="12.75" customHeight="1" x14ac:dyDescent="0.35">
      <c r="A20" s="121">
        <v>8</v>
      </c>
      <c r="B20" s="121">
        <f>CrossTimedRuns!B20</f>
        <v>0</v>
      </c>
      <c r="C20" s="57">
        <f>CrossTimedRuns!C20</f>
        <v>0</v>
      </c>
      <c r="D20" s="57">
        <f>CrossTimedRuns!D20</f>
        <v>0</v>
      </c>
      <c r="E20" s="121">
        <f>CrossTimedRuns!L20</f>
        <v>9999</v>
      </c>
      <c r="G20" s="149"/>
      <c r="H20" s="173">
        <v>25</v>
      </c>
      <c r="I20" s="174">
        <f t="shared" si="14"/>
        <v>0</v>
      </c>
      <c r="J20" s="143" t="str">
        <f t="shared" si="0"/>
        <v>5 0</v>
      </c>
      <c r="L20" s="149"/>
      <c r="M20" s="175">
        <f t="shared" si="15"/>
        <v>0</v>
      </c>
      <c r="N20" s="143" t="str">
        <f t="shared" si="2"/>
        <v>5 0</v>
      </c>
      <c r="Q20" s="175">
        <f t="shared" si="16"/>
        <v>0</v>
      </c>
      <c r="R20" s="143" t="str">
        <f t="shared" si="4"/>
        <v>5 0</v>
      </c>
      <c r="X20" s="38"/>
    </row>
    <row r="21" spans="1:24" ht="12.75" customHeight="1" x14ac:dyDescent="0.35">
      <c r="A21" s="121">
        <v>9</v>
      </c>
      <c r="B21" s="121">
        <f>CrossTimedRuns!B21</f>
        <v>0</v>
      </c>
      <c r="C21" s="57">
        <f>CrossTimedRuns!C21</f>
        <v>0</v>
      </c>
      <c r="D21" s="57">
        <f>CrossTimedRuns!D21</f>
        <v>0</v>
      </c>
      <c r="E21" s="121">
        <f>CrossTimedRuns!L21</f>
        <v>9999</v>
      </c>
      <c r="G21" s="142" t="s">
        <v>226</v>
      </c>
      <c r="H21" s="140">
        <v>5</v>
      </c>
      <c r="I21" s="141">
        <f>B17</f>
        <v>0</v>
      </c>
      <c r="J21" s="143" t="str">
        <f t="shared" si="0"/>
        <v>5 0</v>
      </c>
      <c r="K21" s="144"/>
      <c r="L21" s="142" t="s">
        <v>226</v>
      </c>
      <c r="M21" s="145">
        <f t="shared" ref="M21:M22" si="17">K29</f>
        <v>0</v>
      </c>
      <c r="N21" s="143" t="str">
        <f t="shared" si="2"/>
        <v>5 0</v>
      </c>
      <c r="O21" s="146"/>
    </row>
    <row r="22" spans="1:24" ht="12.75" customHeight="1" x14ac:dyDescent="0.35">
      <c r="A22" s="121">
        <v>10</v>
      </c>
      <c r="B22" s="121">
        <f>CrossTimedRuns!B22</f>
        <v>0</v>
      </c>
      <c r="C22" s="57">
        <f>CrossTimedRuns!C22</f>
        <v>0</v>
      </c>
      <c r="D22" s="57">
        <f>CrossTimedRuns!D22</f>
        <v>0</v>
      </c>
      <c r="E22" s="121">
        <f>CrossTimedRuns!L22</f>
        <v>9999</v>
      </c>
      <c r="G22" s="149"/>
      <c r="H22" s="150">
        <v>12</v>
      </c>
      <c r="I22" s="148">
        <f>B24</f>
        <v>0</v>
      </c>
      <c r="J22" s="143" t="str">
        <f t="shared" si="0"/>
        <v>5 0</v>
      </c>
      <c r="K22" s="151"/>
      <c r="L22" s="149"/>
      <c r="M22" s="152">
        <f t="shared" si="17"/>
        <v>0</v>
      </c>
      <c r="N22" s="143" t="str">
        <f t="shared" si="2"/>
        <v>5 0</v>
      </c>
      <c r="O22" s="153"/>
    </row>
    <row r="23" spans="1:24" ht="12.75" customHeight="1" x14ac:dyDescent="0.35">
      <c r="A23" s="121">
        <v>11</v>
      </c>
      <c r="B23" s="121">
        <f>CrossTimedRuns!B23</f>
        <v>0</v>
      </c>
      <c r="C23" s="57">
        <f>CrossTimedRuns!C23</f>
        <v>0</v>
      </c>
      <c r="D23" s="57">
        <f>CrossTimedRuns!D23</f>
        <v>0</v>
      </c>
      <c r="E23" s="121">
        <f>CrossTimedRuns!L23</f>
        <v>9999</v>
      </c>
      <c r="G23" s="149"/>
      <c r="H23" s="150">
        <v>21</v>
      </c>
      <c r="I23" s="148">
        <f>B33</f>
        <v>0</v>
      </c>
      <c r="J23" s="143" t="str">
        <f t="shared" si="0"/>
        <v>5 0</v>
      </c>
      <c r="K23" s="38"/>
      <c r="L23" s="149"/>
      <c r="M23" s="152">
        <f t="shared" ref="M23:M24" si="18">K33</f>
        <v>0</v>
      </c>
      <c r="N23" s="143" t="str">
        <f t="shared" si="2"/>
        <v>5 0</v>
      </c>
      <c r="O23" s="38"/>
    </row>
    <row r="24" spans="1:24" ht="12.75" customHeight="1" x14ac:dyDescent="0.35">
      <c r="A24" s="121">
        <v>12</v>
      </c>
      <c r="B24" s="121">
        <f>CrossTimedRuns!B24</f>
        <v>0</v>
      </c>
      <c r="C24" s="57">
        <f>CrossTimedRuns!C24</f>
        <v>0</v>
      </c>
      <c r="D24" s="57">
        <f>CrossTimedRuns!D24</f>
        <v>0</v>
      </c>
      <c r="E24" s="121">
        <f>CrossTimedRuns!L24</f>
        <v>9999</v>
      </c>
      <c r="G24" s="149"/>
      <c r="H24" s="157">
        <v>28</v>
      </c>
      <c r="I24" s="158">
        <f>B40</f>
        <v>0</v>
      </c>
      <c r="J24" s="143" t="str">
        <f t="shared" si="0"/>
        <v>5 0</v>
      </c>
      <c r="L24" s="149"/>
      <c r="M24" s="159">
        <f t="shared" si="18"/>
        <v>0</v>
      </c>
      <c r="N24" s="143" t="str">
        <f t="shared" si="2"/>
        <v>5 0</v>
      </c>
    </row>
    <row r="25" spans="1:24" ht="12.75" customHeight="1" x14ac:dyDescent="0.35">
      <c r="A25" s="121">
        <v>13</v>
      </c>
      <c r="B25" s="121">
        <f>CrossTimedRuns!B25</f>
        <v>0</v>
      </c>
      <c r="C25" s="57">
        <f>CrossTimedRuns!C25</f>
        <v>0</v>
      </c>
      <c r="D25" s="57">
        <f>CrossTimedRuns!D25</f>
        <v>0</v>
      </c>
      <c r="E25" s="121">
        <f>CrossTimedRuns!L25</f>
        <v>9999</v>
      </c>
      <c r="G25" s="162" t="s">
        <v>227</v>
      </c>
      <c r="H25" s="163">
        <v>4</v>
      </c>
      <c r="I25" s="164">
        <f>B16</f>
        <v>12</v>
      </c>
      <c r="J25" s="143" t="str">
        <f t="shared" si="0"/>
        <v>4 Carr</v>
      </c>
      <c r="K25" s="165"/>
      <c r="L25" s="162" t="s">
        <v>227</v>
      </c>
      <c r="M25" s="166">
        <f t="shared" ref="M25:M26" si="19">K37</f>
        <v>0</v>
      </c>
      <c r="N25" s="143" t="str">
        <f t="shared" si="2"/>
        <v>5 0</v>
      </c>
      <c r="O25" s="167"/>
    </row>
    <row r="26" spans="1:24" ht="12.75" customHeight="1" x14ac:dyDescent="0.35">
      <c r="A26" s="121">
        <v>14</v>
      </c>
      <c r="B26" s="121">
        <f>CrossTimedRuns!B26</f>
        <v>0</v>
      </c>
      <c r="C26" s="57">
        <f>CrossTimedRuns!C26</f>
        <v>0</v>
      </c>
      <c r="D26" s="57">
        <f>CrossTimedRuns!D26</f>
        <v>0</v>
      </c>
      <c r="E26" s="121">
        <f>CrossTimedRuns!L26</f>
        <v>9999</v>
      </c>
      <c r="G26" s="149"/>
      <c r="H26" s="168">
        <v>13</v>
      </c>
      <c r="I26" s="169">
        <f>B25</f>
        <v>0</v>
      </c>
      <c r="J26" s="143" t="str">
        <f t="shared" si="0"/>
        <v>5 0</v>
      </c>
      <c r="K26" s="170"/>
      <c r="M26" s="171">
        <f t="shared" si="19"/>
        <v>0</v>
      </c>
      <c r="N26" s="143" t="str">
        <f t="shared" si="2"/>
        <v>5 0</v>
      </c>
      <c r="O26" s="172"/>
    </row>
    <row r="27" spans="1:24" ht="12.75" customHeight="1" x14ac:dyDescent="0.35">
      <c r="A27" s="121">
        <v>15</v>
      </c>
      <c r="B27" s="121">
        <f>CrossTimedRuns!B27</f>
        <v>0</v>
      </c>
      <c r="C27" s="57">
        <f>CrossTimedRuns!C27</f>
        <v>0</v>
      </c>
      <c r="D27" s="57">
        <f>CrossTimedRuns!D27</f>
        <v>0</v>
      </c>
      <c r="E27" s="121">
        <f>CrossTimedRuns!L27</f>
        <v>9999</v>
      </c>
      <c r="G27" s="149"/>
      <c r="H27" s="168">
        <v>20</v>
      </c>
      <c r="I27" s="169">
        <f>B32</f>
        <v>0</v>
      </c>
      <c r="J27" s="143" t="str">
        <f t="shared" si="0"/>
        <v>5 0</v>
      </c>
      <c r="K27" s="38"/>
      <c r="M27" s="171">
        <f t="shared" ref="M27:M28" si="20">K41</f>
        <v>0</v>
      </c>
      <c r="N27" s="143" t="str">
        <f t="shared" si="2"/>
        <v>5 0</v>
      </c>
      <c r="O27" s="38"/>
    </row>
    <row r="28" spans="1:24" ht="12.75" customHeight="1" x14ac:dyDescent="0.35">
      <c r="A28" s="121">
        <v>16</v>
      </c>
      <c r="B28" s="121">
        <f>CrossTimedRuns!B28</f>
        <v>0</v>
      </c>
      <c r="C28" s="57">
        <f>CrossTimedRuns!C28</f>
        <v>0</v>
      </c>
      <c r="D28" s="57">
        <f>CrossTimedRuns!D28</f>
        <v>0</v>
      </c>
      <c r="E28" s="121">
        <f>CrossTimedRuns!L28</f>
        <v>9999</v>
      </c>
      <c r="G28" s="149"/>
      <c r="H28" s="173">
        <v>29</v>
      </c>
      <c r="I28" s="174">
        <f>B41</f>
        <v>0</v>
      </c>
      <c r="J28" s="143" t="str">
        <f t="shared" si="0"/>
        <v>5 0</v>
      </c>
      <c r="K28" s="38"/>
      <c r="M28" s="175">
        <f t="shared" si="20"/>
        <v>0</v>
      </c>
      <c r="N28" s="143" t="str">
        <f t="shared" si="2"/>
        <v>5 0</v>
      </c>
      <c r="O28" s="38"/>
      <c r="P28" s="38"/>
      <c r="Q28" s="176"/>
      <c r="R28" s="176"/>
      <c r="T28" s="176"/>
    </row>
    <row r="29" spans="1:24" ht="12.75" customHeight="1" x14ac:dyDescent="0.35">
      <c r="A29" s="121">
        <v>17</v>
      </c>
      <c r="B29" s="121">
        <f>CrossTimedRuns!B29</f>
        <v>0</v>
      </c>
      <c r="C29" s="57">
        <f>CrossTimedRuns!C29</f>
        <v>0</v>
      </c>
      <c r="D29" s="57">
        <f>CrossTimedRuns!D29</f>
        <v>0</v>
      </c>
      <c r="E29" s="121">
        <f>CrossTimedRuns!L29</f>
        <v>9999</v>
      </c>
      <c r="G29" s="142" t="s">
        <v>228</v>
      </c>
      <c r="H29" s="140">
        <v>3</v>
      </c>
      <c r="I29" s="141">
        <f>B15</f>
        <v>32</v>
      </c>
      <c r="J29" s="143" t="str">
        <f t="shared" si="0"/>
        <v>3 Englert</v>
      </c>
      <c r="K29" s="144"/>
      <c r="L29" s="38"/>
      <c r="M29" s="40"/>
      <c r="N29" s="40"/>
      <c r="O29" s="38"/>
      <c r="P29" s="38"/>
    </row>
    <row r="30" spans="1:24" ht="12.75" customHeight="1" x14ac:dyDescent="0.35">
      <c r="A30" s="121">
        <v>18</v>
      </c>
      <c r="B30" s="121">
        <f>CrossTimedRuns!B30</f>
        <v>0</v>
      </c>
      <c r="C30" s="57">
        <f>CrossTimedRuns!C30</f>
        <v>0</v>
      </c>
      <c r="D30" s="57">
        <f>CrossTimedRuns!D30</f>
        <v>0</v>
      </c>
      <c r="E30" s="121">
        <f>CrossTimedRuns!L30</f>
        <v>9999</v>
      </c>
      <c r="G30" s="149"/>
      <c r="H30" s="150">
        <v>14</v>
      </c>
      <c r="I30" s="148">
        <f>B26</f>
        <v>0</v>
      </c>
      <c r="J30" s="143" t="str">
        <f t="shared" si="0"/>
        <v>5 0</v>
      </c>
      <c r="K30" s="151"/>
      <c r="L30" s="38"/>
      <c r="M30" s="40"/>
      <c r="N30" s="40"/>
      <c r="O30" s="38"/>
      <c r="P30" s="38"/>
    </row>
    <row r="31" spans="1:24" ht="12.75" customHeight="1" x14ac:dyDescent="0.35">
      <c r="A31" s="121">
        <v>19</v>
      </c>
      <c r="B31" s="121">
        <f>CrossTimedRuns!B31</f>
        <v>0</v>
      </c>
      <c r="C31" s="57">
        <f>CrossTimedRuns!C31</f>
        <v>0</v>
      </c>
      <c r="D31" s="57">
        <f>CrossTimedRuns!D31</f>
        <v>0</v>
      </c>
      <c r="E31" s="121">
        <f>CrossTimedRuns!L31</f>
        <v>9999</v>
      </c>
      <c r="G31" s="149"/>
      <c r="H31" s="150">
        <v>19</v>
      </c>
      <c r="I31" s="148">
        <f>B31</f>
        <v>0</v>
      </c>
      <c r="J31" s="143" t="str">
        <f t="shared" si="0"/>
        <v>5 0</v>
      </c>
      <c r="K31" s="38"/>
      <c r="M31" s="40"/>
      <c r="N31" s="40"/>
      <c r="O31" s="38"/>
      <c r="P31" s="38"/>
      <c r="U31" s="176"/>
    </row>
    <row r="32" spans="1:24" ht="12.75" customHeight="1" x14ac:dyDescent="0.35">
      <c r="A32" s="121">
        <v>20</v>
      </c>
      <c r="B32" s="121">
        <f>CrossTimedRuns!B32</f>
        <v>0</v>
      </c>
      <c r="C32" s="57">
        <f>CrossTimedRuns!C32</f>
        <v>0</v>
      </c>
      <c r="D32" s="57">
        <f>CrossTimedRuns!D32</f>
        <v>0</v>
      </c>
      <c r="E32" s="121">
        <f>CrossTimedRuns!L32</f>
        <v>9999</v>
      </c>
      <c r="G32" s="149"/>
      <c r="H32" s="157">
        <v>30</v>
      </c>
      <c r="I32" s="158">
        <f>B42</f>
        <v>0</v>
      </c>
      <c r="J32" s="143" t="str">
        <f t="shared" si="0"/>
        <v>5 0</v>
      </c>
      <c r="K32" s="38"/>
      <c r="M32" s="40"/>
      <c r="N32" s="40"/>
      <c r="O32" s="38"/>
      <c r="P32" s="38"/>
    </row>
    <row r="33" spans="1:18" ht="12.75" customHeight="1" x14ac:dyDescent="0.35">
      <c r="A33" s="121">
        <v>21</v>
      </c>
      <c r="B33" s="121">
        <f>CrossTimedRuns!B33</f>
        <v>0</v>
      </c>
      <c r="C33" s="57">
        <f>CrossTimedRuns!C33</f>
        <v>0</v>
      </c>
      <c r="D33" s="57">
        <f>CrossTimedRuns!D33</f>
        <v>0</v>
      </c>
      <c r="E33" s="121">
        <f>CrossTimedRuns!L33</f>
        <v>9999</v>
      </c>
      <c r="G33" s="162" t="s">
        <v>229</v>
      </c>
      <c r="H33" s="163">
        <v>6</v>
      </c>
      <c r="I33" s="164">
        <f>B18</f>
        <v>0</v>
      </c>
      <c r="J33" s="143" t="str">
        <f t="shared" si="0"/>
        <v>5 0</v>
      </c>
      <c r="K33" s="165"/>
      <c r="M33" s="40"/>
      <c r="N33" s="40"/>
      <c r="O33" s="38"/>
    </row>
    <row r="34" spans="1:18" ht="12.75" customHeight="1" x14ac:dyDescent="0.35">
      <c r="A34" s="121">
        <v>22</v>
      </c>
      <c r="B34" s="121">
        <f>CrossTimedRuns!B34</f>
        <v>0</v>
      </c>
      <c r="C34" s="57">
        <f>CrossTimedRuns!C34</f>
        <v>0</v>
      </c>
      <c r="D34" s="57">
        <f>CrossTimedRuns!D34</f>
        <v>0</v>
      </c>
      <c r="E34" s="121">
        <f>CrossTimedRuns!L34</f>
        <v>9999</v>
      </c>
      <c r="G34" s="149"/>
      <c r="H34" s="168">
        <v>11</v>
      </c>
      <c r="I34" s="169">
        <f>B23</f>
        <v>0</v>
      </c>
      <c r="J34" s="143" t="str">
        <f t="shared" si="0"/>
        <v>5 0</v>
      </c>
      <c r="K34" s="170"/>
      <c r="M34" s="40"/>
      <c r="N34" s="40"/>
      <c r="O34" s="38"/>
    </row>
    <row r="35" spans="1:18" ht="12.75" customHeight="1" x14ac:dyDescent="0.35">
      <c r="A35" s="121">
        <v>23</v>
      </c>
      <c r="B35" s="121">
        <f>CrossTimedRuns!B35</f>
        <v>0</v>
      </c>
      <c r="C35" s="57">
        <f>CrossTimedRuns!C35</f>
        <v>0</v>
      </c>
      <c r="D35" s="57">
        <f>CrossTimedRuns!D35</f>
        <v>0</v>
      </c>
      <c r="E35" s="121">
        <f>CrossTimedRuns!L35</f>
        <v>9999</v>
      </c>
      <c r="G35" s="149"/>
      <c r="H35" s="168">
        <v>22</v>
      </c>
      <c r="I35" s="169">
        <f>B34</f>
        <v>0</v>
      </c>
      <c r="J35" s="143" t="str">
        <f t="shared" si="0"/>
        <v>5 0</v>
      </c>
      <c r="K35" s="38"/>
      <c r="M35" s="40"/>
      <c r="N35" s="40"/>
      <c r="O35" s="38"/>
    </row>
    <row r="36" spans="1:18" ht="12.75" customHeight="1" x14ac:dyDescent="0.35">
      <c r="A36" s="121">
        <v>24</v>
      </c>
      <c r="B36" s="121">
        <f>CrossTimedRuns!B36</f>
        <v>0</v>
      </c>
      <c r="C36" s="57">
        <f>CrossTimedRuns!C36</f>
        <v>0</v>
      </c>
      <c r="D36" s="57">
        <f>CrossTimedRuns!D36</f>
        <v>0</v>
      </c>
      <c r="E36" s="121">
        <f>CrossTimedRuns!L36</f>
        <v>9999</v>
      </c>
      <c r="G36" s="149"/>
      <c r="H36" s="173">
        <v>27</v>
      </c>
      <c r="I36" s="174">
        <f>B39</f>
        <v>0</v>
      </c>
      <c r="J36" s="143" t="str">
        <f t="shared" si="0"/>
        <v>5 0</v>
      </c>
      <c r="K36" s="38"/>
      <c r="M36" s="40"/>
      <c r="N36" s="40"/>
      <c r="O36" s="38"/>
    </row>
    <row r="37" spans="1:18" ht="12.75" customHeight="1" x14ac:dyDescent="0.35">
      <c r="A37" s="121">
        <v>25</v>
      </c>
      <c r="B37" s="121">
        <f>CrossTimedRuns!B37</f>
        <v>0</v>
      </c>
      <c r="C37" s="57">
        <f>CrossTimedRuns!C37</f>
        <v>0</v>
      </c>
      <c r="D37" s="57">
        <f>CrossTimedRuns!D37</f>
        <v>0</v>
      </c>
      <c r="E37" s="121">
        <f>CrossTimedRuns!L37</f>
        <v>9999</v>
      </c>
      <c r="G37" s="142" t="s">
        <v>230</v>
      </c>
      <c r="H37" s="140">
        <v>7</v>
      </c>
      <c r="I37" s="141">
        <f>B19</f>
        <v>0</v>
      </c>
      <c r="J37" s="143" t="str">
        <f t="shared" si="0"/>
        <v>5 0</v>
      </c>
      <c r="K37" s="144"/>
      <c r="M37" s="139"/>
      <c r="N37" s="139"/>
      <c r="O37" s="38"/>
    </row>
    <row r="38" spans="1:18" ht="12.75" customHeight="1" x14ac:dyDescent="0.35">
      <c r="A38" s="121">
        <v>26</v>
      </c>
      <c r="B38" s="121">
        <f>CrossTimedRuns!B38</f>
        <v>0</v>
      </c>
      <c r="C38" s="57">
        <f>CrossTimedRuns!C38</f>
        <v>0</v>
      </c>
      <c r="D38" s="57">
        <f>CrossTimedRuns!D38</f>
        <v>0</v>
      </c>
      <c r="E38" s="121">
        <f>CrossTimedRuns!L38</f>
        <v>9999</v>
      </c>
      <c r="G38" s="149"/>
      <c r="H38" s="150">
        <v>10</v>
      </c>
      <c r="I38" s="148">
        <f>B22</f>
        <v>0</v>
      </c>
      <c r="J38" s="143" t="str">
        <f t="shared" si="0"/>
        <v>5 0</v>
      </c>
      <c r="K38" s="151"/>
      <c r="M38" s="40"/>
      <c r="N38" s="40"/>
      <c r="O38" s="38"/>
    </row>
    <row r="39" spans="1:18" ht="12.75" customHeight="1" x14ac:dyDescent="0.35">
      <c r="A39" s="121">
        <v>27</v>
      </c>
      <c r="B39" s="121">
        <f>CrossTimedRuns!B39</f>
        <v>0</v>
      </c>
      <c r="C39" s="57">
        <f>CrossTimedRuns!C39</f>
        <v>0</v>
      </c>
      <c r="D39" s="57">
        <f>CrossTimedRuns!D39</f>
        <v>0</v>
      </c>
      <c r="E39" s="121">
        <f>CrossTimedRuns!L39</f>
        <v>9999</v>
      </c>
      <c r="G39" s="149"/>
      <c r="H39" s="150">
        <v>23</v>
      </c>
      <c r="I39" s="148">
        <f>B35</f>
        <v>0</v>
      </c>
      <c r="J39" s="143" t="str">
        <f t="shared" si="0"/>
        <v>5 0</v>
      </c>
      <c r="K39" s="38"/>
      <c r="M39" s="40"/>
      <c r="N39" s="40"/>
      <c r="O39" s="38"/>
    </row>
    <row r="40" spans="1:18" ht="12.75" customHeight="1" x14ac:dyDescent="0.35">
      <c r="A40" s="121">
        <v>28</v>
      </c>
      <c r="B40" s="121">
        <f>CrossTimedRuns!B40</f>
        <v>0</v>
      </c>
      <c r="C40" s="57">
        <f>CrossTimedRuns!C40</f>
        <v>0</v>
      </c>
      <c r="D40" s="57">
        <f>CrossTimedRuns!D40</f>
        <v>0</v>
      </c>
      <c r="E40" s="121">
        <f>CrossTimedRuns!L40</f>
        <v>9999</v>
      </c>
      <c r="G40" s="149"/>
      <c r="H40" s="157">
        <v>26</v>
      </c>
      <c r="I40" s="158">
        <f>B38</f>
        <v>0</v>
      </c>
      <c r="J40" s="143" t="str">
        <f t="shared" si="0"/>
        <v>5 0</v>
      </c>
      <c r="K40" s="38"/>
      <c r="M40" s="40"/>
      <c r="N40" s="40"/>
      <c r="O40" s="38"/>
      <c r="Q40" s="176"/>
      <c r="R40" s="176"/>
    </row>
    <row r="41" spans="1:18" ht="12.75" customHeight="1" x14ac:dyDescent="0.35">
      <c r="A41" s="121">
        <v>29</v>
      </c>
      <c r="B41" s="121">
        <f>CrossTimedRuns!B41</f>
        <v>0</v>
      </c>
      <c r="C41" s="57">
        <f>CrossTimedRuns!C41</f>
        <v>0</v>
      </c>
      <c r="D41" s="57">
        <f>CrossTimedRuns!D41</f>
        <v>0</v>
      </c>
      <c r="E41" s="121">
        <f>CrossTimedRuns!L41</f>
        <v>9999</v>
      </c>
      <c r="G41" s="162" t="s">
        <v>231</v>
      </c>
      <c r="H41" s="163">
        <v>2</v>
      </c>
      <c r="I41" s="164">
        <f>B14</f>
        <v>56</v>
      </c>
      <c r="J41" s="143" t="str">
        <f t="shared" si="0"/>
        <v>2 Moss</v>
      </c>
      <c r="K41" s="165"/>
      <c r="M41" s="40"/>
      <c r="N41" s="40"/>
      <c r="O41" s="38"/>
    </row>
    <row r="42" spans="1:18" ht="12.75" customHeight="1" x14ac:dyDescent="0.35">
      <c r="A42" s="121">
        <v>30</v>
      </c>
      <c r="B42" s="121">
        <f>CrossTimedRuns!B42</f>
        <v>0</v>
      </c>
      <c r="C42" s="57">
        <f>CrossTimedRuns!C42</f>
        <v>0</v>
      </c>
      <c r="D42" s="57">
        <f>CrossTimedRuns!D42</f>
        <v>0</v>
      </c>
      <c r="E42" s="121">
        <f>CrossTimedRuns!L42</f>
        <v>9999</v>
      </c>
      <c r="H42" s="168">
        <v>15</v>
      </c>
      <c r="I42" s="169">
        <f>B27</f>
        <v>0</v>
      </c>
      <c r="J42" s="143" t="str">
        <f t="shared" si="0"/>
        <v>5 0</v>
      </c>
      <c r="K42" s="170"/>
      <c r="M42" s="40"/>
      <c r="N42" s="40"/>
      <c r="O42" s="38"/>
    </row>
    <row r="43" spans="1:18" ht="12.75" customHeight="1" x14ac:dyDescent="0.35">
      <c r="A43" s="121">
        <v>31</v>
      </c>
      <c r="B43" s="121">
        <f>CrossTimedRuns!B43</f>
        <v>0</v>
      </c>
      <c r="C43" s="57">
        <f>CrossTimedRuns!C43</f>
        <v>0</v>
      </c>
      <c r="D43" s="57">
        <f>CrossTimedRuns!D43</f>
        <v>0</v>
      </c>
      <c r="E43" s="121">
        <f>CrossTimedRuns!L43</f>
        <v>9999</v>
      </c>
      <c r="H43" s="168">
        <v>18</v>
      </c>
      <c r="I43" s="169">
        <f>B30</f>
        <v>0</v>
      </c>
      <c r="J43" s="143" t="str">
        <f t="shared" si="0"/>
        <v>5 0</v>
      </c>
      <c r="K43" s="38"/>
      <c r="M43" s="40"/>
      <c r="N43" s="40"/>
      <c r="O43" s="38"/>
    </row>
    <row r="44" spans="1:18" ht="12.75" customHeight="1" x14ac:dyDescent="0.35">
      <c r="A44" s="121">
        <v>32</v>
      </c>
      <c r="B44" s="121">
        <f>CrossTimedRuns!B44</f>
        <v>0</v>
      </c>
      <c r="C44" s="57">
        <f>CrossTimedRuns!C44</f>
        <v>0</v>
      </c>
      <c r="D44" s="57">
        <f>CrossTimedRuns!D44</f>
        <v>0</v>
      </c>
      <c r="E44" s="121">
        <f>CrossTimedRuns!L44</f>
        <v>9999</v>
      </c>
      <c r="H44" s="173">
        <v>31</v>
      </c>
      <c r="I44" s="174">
        <f>B43</f>
        <v>0</v>
      </c>
      <c r="J44" s="143" t="str">
        <f t="shared" si="0"/>
        <v>5 0</v>
      </c>
      <c r="K44" s="38"/>
      <c r="M44" s="40"/>
      <c r="N44" s="40"/>
      <c r="O44" s="38"/>
    </row>
    <row r="45" spans="1:18" ht="12.75" customHeight="1" x14ac:dyDescent="0.35"/>
    <row r="46" spans="1:18" ht="12.75" customHeight="1" x14ac:dyDescent="0.35"/>
    <row r="47" spans="1:18" ht="12.75" customHeight="1" x14ac:dyDescent="0.35"/>
    <row r="48" spans="1:18"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3">
    <mergeCell ref="A11:K11"/>
    <mergeCell ref="A1:I1"/>
    <mergeCell ref="A2:I2"/>
    <mergeCell ref="A5:B5"/>
    <mergeCell ref="C5:F5"/>
    <mergeCell ref="A6:B6"/>
    <mergeCell ref="C6:F6"/>
    <mergeCell ref="C7:F7"/>
    <mergeCell ref="A7:B7"/>
    <mergeCell ref="A8:B8"/>
    <mergeCell ref="C8:F8"/>
    <mergeCell ref="A9:B9"/>
    <mergeCell ref="C9:F9"/>
  </mergeCells>
  <pageMargins left="0.7" right="0.7" top="0.75" bottom="0.75" header="0" footer="0"/>
  <pageSetup paperSize="9" orientation="portrait"/>
  <headerFooter>
    <oddFooter>&amp;L#000000Público</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1000"/>
  <sheetViews>
    <sheetView workbookViewId="0"/>
  </sheetViews>
  <sheetFormatPr defaultColWidth="12.59765625" defaultRowHeight="15" customHeight="1" x14ac:dyDescent="0.35"/>
  <cols>
    <col min="1" max="1" width="14.59765625" customWidth="1"/>
    <col min="2" max="2" width="6.46484375" customWidth="1"/>
    <col min="3" max="3" width="15.59765625" customWidth="1"/>
    <col min="4" max="4" width="12" customWidth="1"/>
    <col min="5" max="7" width="8.59765625" customWidth="1"/>
    <col min="8" max="8" width="14" customWidth="1"/>
    <col min="9" max="10" width="8.59765625" customWidth="1"/>
    <col min="11" max="11" width="10.3984375" customWidth="1"/>
    <col min="12" max="14" width="8.59765625" customWidth="1"/>
    <col min="15" max="15" width="9.46484375" customWidth="1"/>
    <col min="16" max="16" width="10.1328125" customWidth="1"/>
    <col min="17" max="18" width="8.59765625" customWidth="1"/>
    <col min="19" max="19" width="10.46484375" customWidth="1"/>
    <col min="20" max="22" width="8.59765625" customWidth="1"/>
    <col min="23" max="23" width="10.1328125" customWidth="1"/>
    <col min="24" max="26" width="8.59765625" customWidth="1"/>
  </cols>
  <sheetData>
    <row r="1" spans="1:23" ht="12.75" customHeight="1" x14ac:dyDescent="0.7">
      <c r="A1" s="234" t="s">
        <v>80</v>
      </c>
      <c r="B1" s="188"/>
      <c r="C1" s="188"/>
      <c r="D1" s="188"/>
      <c r="E1" s="188"/>
      <c r="F1" s="188"/>
      <c r="G1" s="188"/>
      <c r="H1" s="188"/>
      <c r="I1" s="188"/>
      <c r="J1" s="37"/>
    </row>
    <row r="2" spans="1:23" ht="12.75" customHeight="1" x14ac:dyDescent="0.5">
      <c r="A2" s="235" t="s">
        <v>81</v>
      </c>
      <c r="B2" s="188"/>
      <c r="C2" s="188"/>
      <c r="D2" s="188"/>
      <c r="E2" s="188"/>
      <c r="F2" s="188"/>
      <c r="G2" s="188"/>
      <c r="H2" s="188"/>
      <c r="I2" s="188"/>
      <c r="J2" s="39"/>
    </row>
    <row r="3" spans="1:23" ht="12.75" customHeight="1" x14ac:dyDescent="0.35">
      <c r="A3" s="40"/>
      <c r="B3" s="38"/>
      <c r="C3" s="38"/>
      <c r="D3" s="38"/>
      <c r="E3" s="38"/>
      <c r="F3" s="38"/>
      <c r="G3" s="38"/>
      <c r="H3" s="38"/>
      <c r="I3" s="38"/>
      <c r="J3" s="38"/>
    </row>
    <row r="4" spans="1:23" ht="12.75" customHeight="1" x14ac:dyDescent="0.35">
      <c r="A4" s="40"/>
      <c r="B4" s="38"/>
      <c r="C4" s="38"/>
      <c r="D4" s="38"/>
      <c r="E4" s="38"/>
      <c r="F4" s="38"/>
      <c r="G4" s="38"/>
      <c r="H4" s="38"/>
      <c r="I4" s="38"/>
      <c r="J4" s="38"/>
    </row>
    <row r="5" spans="1:23" ht="12.75" customHeight="1" x14ac:dyDescent="0.4">
      <c r="A5" s="236" t="s">
        <v>82</v>
      </c>
      <c r="B5" s="237"/>
      <c r="C5" s="238"/>
      <c r="D5" s="233"/>
      <c r="E5" s="233"/>
      <c r="F5" s="237"/>
      <c r="G5" s="38"/>
      <c r="H5" s="38"/>
      <c r="I5" s="38"/>
      <c r="J5" s="38"/>
    </row>
    <row r="6" spans="1:23" ht="12.75" customHeight="1" x14ac:dyDescent="0.4">
      <c r="A6" s="239" t="s">
        <v>83</v>
      </c>
      <c r="B6" s="240"/>
      <c r="C6" s="241"/>
      <c r="D6" s="212"/>
      <c r="E6" s="212"/>
      <c r="F6" s="240"/>
      <c r="G6" s="38"/>
      <c r="H6" s="38"/>
      <c r="I6" s="38"/>
      <c r="J6" s="38"/>
    </row>
    <row r="7" spans="1:23" ht="12.75" customHeight="1" x14ac:dyDescent="0.4">
      <c r="A7" s="239" t="s">
        <v>84</v>
      </c>
      <c r="B7" s="240"/>
      <c r="C7" s="241"/>
      <c r="D7" s="212"/>
      <c r="E7" s="212"/>
      <c r="F7" s="240"/>
      <c r="G7" s="38"/>
      <c r="H7" s="38"/>
      <c r="I7" s="38"/>
      <c r="J7" s="38"/>
    </row>
    <row r="8" spans="1:23" ht="12.75" customHeight="1" x14ac:dyDescent="0.4">
      <c r="A8" s="239" t="s">
        <v>85</v>
      </c>
      <c r="B8" s="240"/>
      <c r="C8" s="241"/>
      <c r="D8" s="212"/>
      <c r="E8" s="212"/>
      <c r="F8" s="240"/>
      <c r="G8" s="38"/>
      <c r="H8" s="129"/>
      <c r="I8" s="38"/>
      <c r="J8" s="38"/>
    </row>
    <row r="9" spans="1:23" ht="12.75" customHeight="1" x14ac:dyDescent="0.4">
      <c r="A9" s="242" t="s">
        <v>86</v>
      </c>
      <c r="B9" s="243"/>
      <c r="C9" s="244"/>
      <c r="D9" s="214"/>
      <c r="E9" s="214"/>
      <c r="F9" s="243"/>
      <c r="G9" s="38"/>
      <c r="H9" s="38"/>
      <c r="I9" s="38"/>
      <c r="J9" s="116" t="s">
        <v>216</v>
      </c>
    </row>
    <row r="10" spans="1:23" ht="12.75" customHeight="1" x14ac:dyDescent="0.35">
      <c r="A10" s="40"/>
      <c r="B10" s="38"/>
      <c r="C10" s="38"/>
      <c r="D10" s="38"/>
      <c r="E10" s="38"/>
      <c r="F10" s="38"/>
      <c r="G10" s="38"/>
      <c r="H10" s="38"/>
      <c r="I10" s="38"/>
      <c r="J10" s="38"/>
    </row>
    <row r="11" spans="1:23" ht="12.75" customHeight="1" x14ac:dyDescent="0.35">
      <c r="A11" s="245" t="s">
        <v>87</v>
      </c>
      <c r="B11" s="212"/>
      <c r="C11" s="212"/>
      <c r="D11" s="212"/>
      <c r="E11" s="212"/>
      <c r="F11" s="212"/>
      <c r="G11" s="212"/>
      <c r="H11" s="212"/>
      <c r="I11" s="212"/>
      <c r="J11" s="212"/>
      <c r="K11" s="196"/>
      <c r="M11" s="38"/>
      <c r="N11" s="38"/>
    </row>
    <row r="12" spans="1:23" ht="12.75" customHeight="1" x14ac:dyDescent="0.35">
      <c r="A12" s="118" t="s">
        <v>197</v>
      </c>
      <c r="B12" s="118" t="s">
        <v>91</v>
      </c>
      <c r="C12" s="118" t="s">
        <v>93</v>
      </c>
      <c r="D12" s="118" t="s">
        <v>94</v>
      </c>
      <c r="E12" s="118" t="s">
        <v>118</v>
      </c>
      <c r="G12" s="118" t="s">
        <v>199</v>
      </c>
      <c r="H12" s="118" t="s">
        <v>197</v>
      </c>
      <c r="I12" s="118" t="s">
        <v>91</v>
      </c>
      <c r="J12" s="118" t="s">
        <v>200</v>
      </c>
      <c r="K12" s="118" t="s">
        <v>202</v>
      </c>
      <c r="L12" s="119" t="s">
        <v>203</v>
      </c>
      <c r="M12" s="120" t="s">
        <v>91</v>
      </c>
      <c r="N12" s="118" t="s">
        <v>200</v>
      </c>
      <c r="O12" s="120" t="s">
        <v>202</v>
      </c>
      <c r="P12" s="120" t="s">
        <v>204</v>
      </c>
      <c r="Q12" s="120" t="s">
        <v>91</v>
      </c>
      <c r="R12" s="118" t="s">
        <v>200</v>
      </c>
      <c r="S12" s="120" t="s">
        <v>202</v>
      </c>
      <c r="T12" s="119" t="s">
        <v>205</v>
      </c>
      <c r="U12" s="120" t="s">
        <v>91</v>
      </c>
      <c r="V12" s="118" t="s">
        <v>200</v>
      </c>
      <c r="W12" s="120" t="s">
        <v>54</v>
      </c>
    </row>
    <row r="13" spans="1:23" ht="12.75" customHeight="1" x14ac:dyDescent="0.35">
      <c r="A13" s="121">
        <v>1</v>
      </c>
      <c r="B13" s="121">
        <f>CrossTimedRuns!B13</f>
        <v>45</v>
      </c>
      <c r="C13" s="57" t="str">
        <f>CrossTimedRuns!C13</f>
        <v>Smith</v>
      </c>
      <c r="D13" s="57" t="str">
        <f>CrossTimedRuns!D13</f>
        <v>Lucy</v>
      </c>
      <c r="E13" s="121">
        <f>CrossTimedRuns!L13</f>
        <v>10</v>
      </c>
      <c r="G13" s="40"/>
      <c r="H13" s="125">
        <v>1</v>
      </c>
      <c r="I13" s="125">
        <f>B13</f>
        <v>45</v>
      </c>
      <c r="J13" s="125" t="str">
        <f t="shared" ref="J13:J28" si="0">RANK(VLOOKUP(I13,$B$13:$E$28,4,FALSE),$E$13:$E$28,1) &amp; " " &amp; VLOOKUP(I13,$B$13:$E$28,2,FALSE)</f>
        <v>1 Smith</v>
      </c>
      <c r="K13" s="125"/>
      <c r="L13" s="127"/>
      <c r="M13" s="125">
        <f>K13</f>
        <v>0</v>
      </c>
      <c r="N13" s="125" t="str">
        <f t="shared" ref="N13:N20" si="1">RANK(VLOOKUP(M13,$B$13:$E$28,4,FALSE),$E$13:$E$28,1) &amp; " " &amp; VLOOKUP(M13,$B$13:$E$28,2,FALSE)</f>
        <v>5 0</v>
      </c>
      <c r="O13" s="125"/>
      <c r="P13" s="127"/>
      <c r="Q13" s="125">
        <f>O13</f>
        <v>0</v>
      </c>
      <c r="R13" s="125" t="str">
        <f t="shared" ref="R13:R16" si="2">RANK(VLOOKUP(Q13,$B$13:$E$28,4,FALSE),$E$13:$E$28,1) &amp; " " &amp; VLOOKUP(Q13,$B$13:$E$28,2,FALSE)</f>
        <v>5 0</v>
      </c>
      <c r="S13" s="125"/>
      <c r="T13" s="127"/>
      <c r="U13" s="125">
        <f>S13</f>
        <v>0</v>
      </c>
      <c r="V13" s="125" t="str">
        <f t="shared" ref="V13:V14" si="3">RANK(VLOOKUP(U13,$B$13:$E$28,4,FALSE),$E$13:$E$28,1) &amp; " " &amp; VLOOKUP(U13,$B$13:$E$28,2,FALSE)</f>
        <v>5 0</v>
      </c>
      <c r="W13" s="125"/>
    </row>
    <row r="14" spans="1:23" ht="12.75" customHeight="1" x14ac:dyDescent="0.35">
      <c r="A14" s="121">
        <v>2</v>
      </c>
      <c r="B14" s="121">
        <f>CrossTimedRuns!B14</f>
        <v>56</v>
      </c>
      <c r="C14" s="57" t="str">
        <f>CrossTimedRuns!C14</f>
        <v>Moss</v>
      </c>
      <c r="D14" s="57" t="str">
        <f>CrossTimedRuns!D14</f>
        <v>Jake</v>
      </c>
      <c r="E14" s="121">
        <f>CrossTimedRuns!L14</f>
        <v>12</v>
      </c>
      <c r="G14" s="40"/>
      <c r="H14" s="125">
        <v>16</v>
      </c>
      <c r="I14" s="125">
        <f>B28</f>
        <v>0</v>
      </c>
      <c r="J14" s="125" t="str">
        <f t="shared" si="0"/>
        <v>5 0</v>
      </c>
      <c r="K14" s="127"/>
      <c r="L14" s="127"/>
      <c r="M14" s="125">
        <f>K15</f>
        <v>0</v>
      </c>
      <c r="N14" s="125" t="str">
        <f t="shared" si="1"/>
        <v>5 0</v>
      </c>
      <c r="O14" s="127"/>
      <c r="P14" s="127"/>
      <c r="Q14" s="125">
        <f>O15</f>
        <v>0</v>
      </c>
      <c r="R14" s="125" t="str">
        <f t="shared" si="2"/>
        <v>5 0</v>
      </c>
      <c r="S14" s="127"/>
      <c r="T14" s="127"/>
      <c r="U14" s="125">
        <f>S15</f>
        <v>0</v>
      </c>
      <c r="V14" s="125" t="str">
        <f t="shared" si="3"/>
        <v>5 0</v>
      </c>
      <c r="W14" s="120" t="s">
        <v>55</v>
      </c>
    </row>
    <row r="15" spans="1:23" ht="12.75" customHeight="1" x14ac:dyDescent="0.35">
      <c r="A15" s="121">
        <v>3</v>
      </c>
      <c r="B15" s="121">
        <f>CrossTimedRuns!B15</f>
        <v>32</v>
      </c>
      <c r="C15" s="57" t="str">
        <f>CrossTimedRuns!C15</f>
        <v>Englert</v>
      </c>
      <c r="D15" s="57" t="str">
        <f>CrossTimedRuns!D15</f>
        <v>Juke</v>
      </c>
      <c r="E15" s="121">
        <f>CrossTimedRuns!L15</f>
        <v>14</v>
      </c>
      <c r="G15" s="40"/>
      <c r="H15" s="122">
        <v>9</v>
      </c>
      <c r="I15" s="122">
        <f>B21</f>
        <v>0</v>
      </c>
      <c r="J15" s="122" t="str">
        <f t="shared" si="0"/>
        <v>5 0</v>
      </c>
      <c r="K15" s="122"/>
      <c r="L15" s="132"/>
      <c r="M15" s="122">
        <f>K17</f>
        <v>0</v>
      </c>
      <c r="N15" s="122" t="str">
        <f t="shared" si="1"/>
        <v>5 0</v>
      </c>
      <c r="O15" s="122"/>
      <c r="P15" s="132"/>
      <c r="Q15" s="122">
        <f>O17</f>
        <v>0</v>
      </c>
      <c r="R15" s="122" t="str">
        <f t="shared" si="2"/>
        <v>5 0</v>
      </c>
      <c r="S15" s="122"/>
      <c r="T15" s="40"/>
      <c r="U15" s="40"/>
      <c r="V15" s="40"/>
      <c r="W15" s="125"/>
    </row>
    <row r="16" spans="1:23" ht="12.75" customHeight="1" x14ac:dyDescent="0.35">
      <c r="A16" s="121">
        <v>4</v>
      </c>
      <c r="B16" s="121">
        <f>CrossTimedRuns!B16</f>
        <v>12</v>
      </c>
      <c r="C16" s="57" t="str">
        <f>CrossTimedRuns!C16</f>
        <v>Carr</v>
      </c>
      <c r="D16" s="57" t="str">
        <f>CrossTimedRuns!D16</f>
        <v>Bob</v>
      </c>
      <c r="E16" s="121">
        <f>CrossTimedRuns!L16</f>
        <v>16</v>
      </c>
      <c r="G16" s="40"/>
      <c r="H16" s="122">
        <v>8</v>
      </c>
      <c r="I16" s="122">
        <f>B20</f>
        <v>0</v>
      </c>
      <c r="J16" s="122" t="str">
        <f t="shared" si="0"/>
        <v>5 0</v>
      </c>
      <c r="K16" s="132"/>
      <c r="L16" s="132"/>
      <c r="M16" s="122">
        <f>K19</f>
        <v>0</v>
      </c>
      <c r="N16" s="122" t="str">
        <f t="shared" si="1"/>
        <v>5 0</v>
      </c>
      <c r="O16" s="132"/>
      <c r="P16" s="132"/>
      <c r="Q16" s="122">
        <f>O19</f>
        <v>0</v>
      </c>
      <c r="R16" s="122" t="str">
        <f t="shared" si="2"/>
        <v>5 0</v>
      </c>
      <c r="S16" s="132"/>
      <c r="T16" s="40"/>
      <c r="U16" s="40"/>
      <c r="V16" s="40"/>
      <c r="W16" s="40"/>
    </row>
    <row r="17" spans="1:23" ht="12.75" customHeight="1" x14ac:dyDescent="0.35">
      <c r="A17" s="121">
        <v>5</v>
      </c>
      <c r="B17" s="121">
        <f>CrossTimedRuns!B17</f>
        <v>0</v>
      </c>
      <c r="C17" s="57">
        <f>CrossTimedRuns!C17</f>
        <v>0</v>
      </c>
      <c r="D17" s="57">
        <f>CrossTimedRuns!D17</f>
        <v>0</v>
      </c>
      <c r="E17" s="121">
        <f>CrossTimedRuns!L17</f>
        <v>9999</v>
      </c>
      <c r="G17" s="40"/>
      <c r="H17" s="125">
        <v>5</v>
      </c>
      <c r="I17" s="125">
        <f>B17</f>
        <v>0</v>
      </c>
      <c r="J17" s="125" t="str">
        <f t="shared" si="0"/>
        <v>5 0</v>
      </c>
      <c r="K17" s="125"/>
      <c r="L17" s="127"/>
      <c r="M17" s="125">
        <f>K21</f>
        <v>0</v>
      </c>
      <c r="N17" s="125" t="str">
        <f t="shared" si="1"/>
        <v>5 0</v>
      </c>
      <c r="O17" s="125"/>
      <c r="P17" s="40"/>
      <c r="Q17" s="40"/>
      <c r="R17" s="40"/>
      <c r="S17" s="40"/>
      <c r="T17" s="119" t="s">
        <v>206</v>
      </c>
      <c r="U17" s="120" t="s">
        <v>91</v>
      </c>
      <c r="V17" s="120"/>
      <c r="W17" s="120" t="s">
        <v>56</v>
      </c>
    </row>
    <row r="18" spans="1:23" ht="12.75" customHeight="1" x14ac:dyDescent="0.35">
      <c r="A18" s="121">
        <v>6</v>
      </c>
      <c r="B18" s="121">
        <f>CrossTimedRuns!B18</f>
        <v>0</v>
      </c>
      <c r="C18" s="57">
        <f>CrossTimedRuns!C18</f>
        <v>0</v>
      </c>
      <c r="D18" s="57">
        <f>CrossTimedRuns!D18</f>
        <v>0</v>
      </c>
      <c r="E18" s="121">
        <f>CrossTimedRuns!L18</f>
        <v>9999</v>
      </c>
      <c r="G18" s="139"/>
      <c r="H18" s="125">
        <v>12</v>
      </c>
      <c r="I18" s="125">
        <f>B24</f>
        <v>0</v>
      </c>
      <c r="J18" s="125" t="str">
        <f t="shared" si="0"/>
        <v>5 0</v>
      </c>
      <c r="K18" s="127"/>
      <c r="L18" s="127"/>
      <c r="M18" s="125">
        <f>K23</f>
        <v>0</v>
      </c>
      <c r="N18" s="125" t="str">
        <f t="shared" si="1"/>
        <v>5 0</v>
      </c>
      <c r="O18" s="127"/>
      <c r="P18" s="40"/>
      <c r="Q18" s="40"/>
      <c r="R18" s="40"/>
      <c r="S18" s="40"/>
      <c r="T18" s="40"/>
      <c r="U18" s="125"/>
      <c r="V18" s="125" t="str">
        <f t="shared" ref="V18:V19" si="4">RANK(VLOOKUP(U18,$B$13:$E$28,4,FALSE),$E$13:$E$28,1) &amp; " " &amp; VLOOKUP(U18,$B$13:$E$28,2,FALSE)</f>
        <v>5 0</v>
      </c>
      <c r="W18" s="125"/>
    </row>
    <row r="19" spans="1:23" ht="12.75" customHeight="1" x14ac:dyDescent="0.35">
      <c r="A19" s="121">
        <v>7</v>
      </c>
      <c r="B19" s="121">
        <f>CrossTimedRuns!B19</f>
        <v>0</v>
      </c>
      <c r="C19" s="57">
        <f>CrossTimedRuns!C19</f>
        <v>0</v>
      </c>
      <c r="D19" s="57">
        <f>CrossTimedRuns!D19</f>
        <v>0</v>
      </c>
      <c r="E19" s="121">
        <f>CrossTimedRuns!L19</f>
        <v>9999</v>
      </c>
      <c r="G19" s="40"/>
      <c r="H19" s="122">
        <v>4</v>
      </c>
      <c r="I19" s="122">
        <f>B16</f>
        <v>12</v>
      </c>
      <c r="J19" s="122" t="str">
        <f t="shared" si="0"/>
        <v>4 Carr</v>
      </c>
      <c r="K19" s="122"/>
      <c r="L19" s="132"/>
      <c r="M19" s="122">
        <f>K25</f>
        <v>0</v>
      </c>
      <c r="N19" s="122" t="str">
        <f t="shared" si="1"/>
        <v>5 0</v>
      </c>
      <c r="O19" s="122"/>
      <c r="P19" s="40"/>
      <c r="Q19" s="40"/>
      <c r="R19" s="40"/>
      <c r="S19" s="40"/>
      <c r="T19" s="40"/>
      <c r="U19" s="125"/>
      <c r="V19" s="125" t="str">
        <f t="shared" si="4"/>
        <v>5 0</v>
      </c>
      <c r="W19" s="120" t="s">
        <v>57</v>
      </c>
    </row>
    <row r="20" spans="1:23" ht="12.75" customHeight="1" x14ac:dyDescent="0.35">
      <c r="A20" s="121">
        <v>8</v>
      </c>
      <c r="B20" s="121">
        <f>CrossTimedRuns!B20</f>
        <v>0</v>
      </c>
      <c r="C20" s="57">
        <f>CrossTimedRuns!C20</f>
        <v>0</v>
      </c>
      <c r="D20" s="57">
        <f>CrossTimedRuns!D20</f>
        <v>0</v>
      </c>
      <c r="E20" s="121">
        <f>CrossTimedRuns!L20</f>
        <v>9999</v>
      </c>
      <c r="G20" s="40"/>
      <c r="H20" s="122">
        <v>13</v>
      </c>
      <c r="I20" s="122">
        <f>B25</f>
        <v>0</v>
      </c>
      <c r="J20" s="122" t="str">
        <f t="shared" si="0"/>
        <v>5 0</v>
      </c>
      <c r="K20" s="132"/>
      <c r="L20" s="132"/>
      <c r="M20" s="122">
        <f>K27</f>
        <v>0</v>
      </c>
      <c r="N20" s="122" t="str">
        <f t="shared" si="1"/>
        <v>5 0</v>
      </c>
      <c r="O20" s="132"/>
      <c r="P20" s="40"/>
      <c r="Q20" s="40"/>
      <c r="R20" s="40"/>
      <c r="S20" s="40"/>
      <c r="T20" s="40"/>
      <c r="U20" s="40"/>
      <c r="V20" s="40"/>
      <c r="W20" s="125"/>
    </row>
    <row r="21" spans="1:23" ht="12.75" customHeight="1" x14ac:dyDescent="0.35">
      <c r="A21" s="121">
        <v>9</v>
      </c>
      <c r="B21" s="121">
        <f>CrossTimedRuns!B21</f>
        <v>0</v>
      </c>
      <c r="C21" s="57">
        <f>CrossTimedRuns!C21</f>
        <v>0</v>
      </c>
      <c r="D21" s="57">
        <f>CrossTimedRuns!D21</f>
        <v>0</v>
      </c>
      <c r="E21" s="121">
        <f>CrossTimedRuns!L21</f>
        <v>9999</v>
      </c>
      <c r="G21" s="40"/>
      <c r="H21" s="125">
        <v>3</v>
      </c>
      <c r="I21" s="125">
        <f>B15</f>
        <v>32</v>
      </c>
      <c r="J21" s="125" t="str">
        <f t="shared" si="0"/>
        <v>3 Englert</v>
      </c>
      <c r="K21" s="125"/>
      <c r="L21" s="40"/>
      <c r="M21" s="40"/>
      <c r="N21" s="40"/>
      <c r="O21" s="40"/>
      <c r="P21" s="40"/>
      <c r="Q21" s="40"/>
      <c r="R21" s="40"/>
      <c r="S21" s="40"/>
      <c r="T21" s="40"/>
      <c r="U21" s="40"/>
      <c r="V21" s="40"/>
      <c r="W21" s="40"/>
    </row>
    <row r="22" spans="1:23" ht="12.75" customHeight="1" x14ac:dyDescent="0.35">
      <c r="A22" s="121">
        <v>10</v>
      </c>
      <c r="B22" s="121">
        <f>CrossTimedRuns!B22</f>
        <v>0</v>
      </c>
      <c r="C22" s="57">
        <f>CrossTimedRuns!C22</f>
        <v>0</v>
      </c>
      <c r="D22" s="57">
        <f>CrossTimedRuns!D22</f>
        <v>0</v>
      </c>
      <c r="E22" s="121">
        <f>CrossTimedRuns!L22</f>
        <v>9999</v>
      </c>
      <c r="G22" s="40"/>
      <c r="H22" s="125">
        <v>14</v>
      </c>
      <c r="I22" s="125">
        <f>B26</f>
        <v>0</v>
      </c>
      <c r="J22" s="125" t="str">
        <f t="shared" si="0"/>
        <v>5 0</v>
      </c>
      <c r="K22" s="127"/>
      <c r="L22" s="40"/>
      <c r="M22" s="40"/>
      <c r="N22" s="40"/>
      <c r="O22" s="40"/>
      <c r="P22" s="40"/>
      <c r="Q22" s="40"/>
      <c r="R22" s="40"/>
      <c r="S22" s="40"/>
      <c r="T22" s="40"/>
      <c r="U22" s="40"/>
      <c r="V22" s="40"/>
      <c r="W22" s="40"/>
    </row>
    <row r="23" spans="1:23" ht="12.75" customHeight="1" x14ac:dyDescent="0.35">
      <c r="A23" s="121">
        <v>11</v>
      </c>
      <c r="B23" s="121">
        <f>CrossTimedRuns!B23</f>
        <v>0</v>
      </c>
      <c r="C23" s="57">
        <f>CrossTimedRuns!C23</f>
        <v>0</v>
      </c>
      <c r="D23" s="57">
        <f>CrossTimedRuns!D23</f>
        <v>0</v>
      </c>
      <c r="E23" s="121">
        <f>CrossTimedRuns!L23</f>
        <v>9999</v>
      </c>
      <c r="G23" s="40"/>
      <c r="H23" s="122">
        <v>6</v>
      </c>
      <c r="I23" s="122">
        <f>B18</f>
        <v>0</v>
      </c>
      <c r="J23" s="122" t="str">
        <f t="shared" si="0"/>
        <v>5 0</v>
      </c>
      <c r="K23" s="122"/>
      <c r="L23" s="40"/>
      <c r="M23" s="40"/>
      <c r="N23" s="40"/>
      <c r="O23" s="40"/>
      <c r="P23" s="40"/>
      <c r="Q23" s="40"/>
      <c r="R23" s="40"/>
      <c r="S23" s="40"/>
      <c r="T23" s="40"/>
      <c r="U23" s="40"/>
      <c r="V23" s="40"/>
      <c r="W23" s="40"/>
    </row>
    <row r="24" spans="1:23" ht="12.75" customHeight="1" x14ac:dyDescent="0.35">
      <c r="A24" s="121">
        <v>12</v>
      </c>
      <c r="B24" s="121">
        <f>CrossTimedRuns!B24</f>
        <v>0</v>
      </c>
      <c r="C24" s="57">
        <f>CrossTimedRuns!C24</f>
        <v>0</v>
      </c>
      <c r="D24" s="57">
        <f>CrossTimedRuns!D24</f>
        <v>0</v>
      </c>
      <c r="E24" s="121">
        <f>CrossTimedRuns!L24</f>
        <v>9999</v>
      </c>
      <c r="G24" s="40"/>
      <c r="H24" s="122">
        <v>11</v>
      </c>
      <c r="I24" s="122">
        <f>B23</f>
        <v>0</v>
      </c>
      <c r="J24" s="122" t="str">
        <f t="shared" si="0"/>
        <v>5 0</v>
      </c>
      <c r="K24" s="132"/>
      <c r="L24" s="40"/>
      <c r="M24" s="40"/>
      <c r="N24" s="40"/>
      <c r="O24" s="40"/>
      <c r="P24" s="40"/>
      <c r="Q24" s="40"/>
      <c r="R24" s="40"/>
      <c r="S24" s="40"/>
      <c r="T24" s="40"/>
      <c r="U24" s="40"/>
      <c r="V24" s="40"/>
      <c r="W24" s="40"/>
    </row>
    <row r="25" spans="1:23" ht="12.75" customHeight="1" x14ac:dyDescent="0.35">
      <c r="A25" s="121">
        <v>13</v>
      </c>
      <c r="B25" s="121">
        <f>CrossTimedRuns!B25</f>
        <v>0</v>
      </c>
      <c r="C25" s="57">
        <f>CrossTimedRuns!C25</f>
        <v>0</v>
      </c>
      <c r="D25" s="57">
        <f>CrossTimedRuns!D25</f>
        <v>0</v>
      </c>
      <c r="E25" s="121">
        <f>CrossTimedRuns!L25</f>
        <v>9999</v>
      </c>
      <c r="G25" s="40"/>
      <c r="H25" s="125">
        <v>7</v>
      </c>
      <c r="I25" s="125">
        <f>B19</f>
        <v>0</v>
      </c>
      <c r="J25" s="125" t="str">
        <f t="shared" si="0"/>
        <v>5 0</v>
      </c>
      <c r="K25" s="125"/>
      <c r="L25" s="40"/>
      <c r="M25" s="127"/>
      <c r="N25" s="127"/>
      <c r="O25" s="40"/>
      <c r="P25" s="40"/>
      <c r="Q25" s="40"/>
      <c r="R25" s="40"/>
      <c r="S25" s="40"/>
      <c r="T25" s="40"/>
      <c r="U25" s="40"/>
      <c r="V25" s="40"/>
      <c r="W25" s="40"/>
    </row>
    <row r="26" spans="1:23" ht="12.75" customHeight="1" x14ac:dyDescent="0.35">
      <c r="A26" s="121">
        <v>14</v>
      </c>
      <c r="B26" s="121">
        <f>CrossTimedRuns!B26</f>
        <v>0</v>
      </c>
      <c r="C26" s="57">
        <f>CrossTimedRuns!C26</f>
        <v>0</v>
      </c>
      <c r="D26" s="57">
        <f>CrossTimedRuns!D26</f>
        <v>0</v>
      </c>
      <c r="E26" s="121">
        <f>CrossTimedRuns!L26</f>
        <v>9999</v>
      </c>
      <c r="G26" s="40"/>
      <c r="H26" s="125">
        <v>10</v>
      </c>
      <c r="I26" s="125">
        <f>B22</f>
        <v>0</v>
      </c>
      <c r="J26" s="125" t="str">
        <f t="shared" si="0"/>
        <v>5 0</v>
      </c>
      <c r="K26" s="127"/>
      <c r="L26" s="40"/>
      <c r="M26" s="40"/>
      <c r="N26" s="40"/>
      <c r="O26" s="40"/>
      <c r="P26" s="40"/>
      <c r="Q26" s="40"/>
      <c r="R26" s="40"/>
      <c r="S26" s="40"/>
      <c r="T26" s="40"/>
      <c r="U26" s="40"/>
      <c r="V26" s="40"/>
      <c r="W26" s="40"/>
    </row>
    <row r="27" spans="1:23" ht="12.75" customHeight="1" x14ac:dyDescent="0.35">
      <c r="A27" s="121">
        <v>15</v>
      </c>
      <c r="B27" s="121">
        <f>CrossTimedRuns!B27</f>
        <v>0</v>
      </c>
      <c r="C27" s="57">
        <f>CrossTimedRuns!C27</f>
        <v>0</v>
      </c>
      <c r="D27" s="57">
        <f>CrossTimedRuns!D27</f>
        <v>0</v>
      </c>
      <c r="E27" s="121">
        <f>CrossTimedRuns!L27</f>
        <v>9999</v>
      </c>
      <c r="G27" s="40"/>
      <c r="H27" s="122">
        <v>15</v>
      </c>
      <c r="I27" s="122">
        <f>B27</f>
        <v>0</v>
      </c>
      <c r="J27" s="122" t="str">
        <f t="shared" si="0"/>
        <v>5 0</v>
      </c>
      <c r="K27" s="122"/>
      <c r="L27" s="40"/>
      <c r="M27" s="40"/>
      <c r="N27" s="40"/>
      <c r="O27" s="40"/>
      <c r="P27" s="133"/>
      <c r="Q27" s="40"/>
      <c r="R27" s="40"/>
      <c r="S27" s="40"/>
      <c r="T27" s="40"/>
      <c r="U27" s="40"/>
      <c r="V27" s="40"/>
      <c r="W27" s="40"/>
    </row>
    <row r="28" spans="1:23" ht="12.75" customHeight="1" x14ac:dyDescent="0.35">
      <c r="A28" s="121">
        <v>16</v>
      </c>
      <c r="B28" s="121">
        <f>CrossTimedRuns!B28</f>
        <v>0</v>
      </c>
      <c r="C28" s="57">
        <f>CrossTimedRuns!C28</f>
        <v>0</v>
      </c>
      <c r="D28" s="57">
        <f>CrossTimedRuns!D28</f>
        <v>0</v>
      </c>
      <c r="E28" s="121">
        <f>CrossTimedRuns!L28</f>
        <v>9999</v>
      </c>
      <c r="G28" s="40"/>
      <c r="H28" s="122">
        <v>2</v>
      </c>
      <c r="I28" s="122">
        <f>B14</f>
        <v>56</v>
      </c>
      <c r="J28" s="122" t="str">
        <f t="shared" si="0"/>
        <v>2 Moss</v>
      </c>
      <c r="K28" s="132"/>
      <c r="L28" s="40"/>
      <c r="M28" s="40"/>
      <c r="N28" s="40"/>
      <c r="O28" s="40"/>
      <c r="P28" s="40"/>
      <c r="Q28" s="40"/>
      <c r="R28" s="40"/>
      <c r="S28" s="40"/>
      <c r="T28" s="40"/>
      <c r="U28" s="40"/>
      <c r="V28" s="40"/>
      <c r="W28" s="40"/>
    </row>
    <row r="29" spans="1:23" ht="12.75" customHeight="1" x14ac:dyDescent="0.35"/>
    <row r="30" spans="1:23" ht="12.75" customHeight="1" x14ac:dyDescent="0.35"/>
    <row r="31" spans="1:23" ht="12.75" customHeight="1" x14ac:dyDescent="0.35"/>
    <row r="32" spans="1:23" ht="12.75" customHeight="1" x14ac:dyDescent="0.35">
      <c r="A32" s="245" t="s">
        <v>104</v>
      </c>
      <c r="B32" s="212"/>
      <c r="C32" s="212"/>
      <c r="D32" s="212"/>
      <c r="E32" s="212"/>
      <c r="F32" s="212"/>
      <c r="G32" s="212"/>
      <c r="H32" s="212"/>
      <c r="I32" s="212"/>
      <c r="J32" s="212"/>
      <c r="K32" s="196"/>
    </row>
    <row r="33" spans="1:23" ht="12.75" customHeight="1" x14ac:dyDescent="0.35">
      <c r="A33" s="118" t="s">
        <v>197</v>
      </c>
      <c r="B33" s="118" t="s">
        <v>91</v>
      </c>
      <c r="C33" s="118" t="s">
        <v>93</v>
      </c>
      <c r="D33" s="118" t="s">
        <v>94</v>
      </c>
      <c r="E33" s="118" t="s">
        <v>118</v>
      </c>
      <c r="G33" s="118" t="s">
        <v>199</v>
      </c>
      <c r="H33" s="118" t="s">
        <v>197</v>
      </c>
      <c r="I33" s="118" t="s">
        <v>91</v>
      </c>
      <c r="J33" s="118" t="s">
        <v>200</v>
      </c>
      <c r="K33" s="118" t="s">
        <v>202</v>
      </c>
      <c r="L33" s="119" t="s">
        <v>203</v>
      </c>
      <c r="M33" s="120" t="s">
        <v>91</v>
      </c>
      <c r="N33" s="118" t="s">
        <v>200</v>
      </c>
      <c r="O33" s="120" t="s">
        <v>202</v>
      </c>
      <c r="P33" s="120" t="s">
        <v>204</v>
      </c>
      <c r="Q33" s="120" t="s">
        <v>91</v>
      </c>
      <c r="R33" s="118" t="s">
        <v>200</v>
      </c>
      <c r="S33" s="120" t="s">
        <v>202</v>
      </c>
      <c r="T33" s="119" t="s">
        <v>205</v>
      </c>
      <c r="U33" s="120" t="s">
        <v>91</v>
      </c>
      <c r="V33" s="118" t="s">
        <v>200</v>
      </c>
      <c r="W33" s="120" t="s">
        <v>54</v>
      </c>
    </row>
    <row r="34" spans="1:23" ht="12.75" customHeight="1" x14ac:dyDescent="0.35">
      <c r="A34" s="121">
        <v>1</v>
      </c>
      <c r="B34" s="121">
        <f>CrossTimedRuns!B48</f>
        <v>45</v>
      </c>
      <c r="C34" s="57" t="str">
        <f>CrossTimedRuns!C48</f>
        <v>Smith</v>
      </c>
      <c r="D34" s="57" t="str">
        <f>CrossTimedRuns!D48</f>
        <v>Lucy</v>
      </c>
      <c r="E34" s="121">
        <f>CrossTimedRuns!L48</f>
        <v>9</v>
      </c>
      <c r="G34" s="40"/>
      <c r="H34" s="125">
        <v>1</v>
      </c>
      <c r="I34" s="125">
        <f>B34</f>
        <v>45</v>
      </c>
      <c r="J34" s="125" t="str">
        <f t="shared" ref="J34:J49" si="5">RANK(VLOOKUP(I34,$B$34:$E$49,4,FALSE),$E$34:$E$49,1) &amp; " " &amp; VLOOKUP(I34,$B$34:$E$49,2,FALSE)</f>
        <v>1 Smith</v>
      </c>
      <c r="K34" s="125"/>
      <c r="L34" s="127"/>
      <c r="M34" s="125">
        <f>K34</f>
        <v>0</v>
      </c>
      <c r="N34" s="125" t="str">
        <f t="shared" ref="N34:N41" si="6">RANK(VLOOKUP(M34,$B$34:$E$49,4,FALSE),$E$34:$E$49,1) &amp; " " &amp; VLOOKUP(M34,$B$34:$E$49,2,FALSE)</f>
        <v>5 0</v>
      </c>
      <c r="O34" s="125"/>
      <c r="P34" s="127"/>
      <c r="Q34" s="125">
        <f>O34</f>
        <v>0</v>
      </c>
      <c r="R34" s="125" t="str">
        <f t="shared" ref="R34:R37" si="7">RANK(VLOOKUP(Q34,$B$34:$E$49,4,FALSE),$E$34:$E$49,1) &amp; " " &amp; VLOOKUP(Q34,$B$34:$E$49,2,FALSE)</f>
        <v>5 0</v>
      </c>
      <c r="S34" s="125"/>
      <c r="T34" s="127"/>
      <c r="U34" s="125">
        <f>S34</f>
        <v>0</v>
      </c>
      <c r="V34" s="125" t="str">
        <f t="shared" ref="V34:V35" si="8">RANK(VLOOKUP(U34,$B$34:$E$49,4,FALSE),$E$34:$E$49,1) &amp; " " &amp; VLOOKUP(U34,$B$34:$E$49,2,FALSE)</f>
        <v>5 0</v>
      </c>
      <c r="W34" s="125"/>
    </row>
    <row r="35" spans="1:23" ht="12.75" customHeight="1" x14ac:dyDescent="0.35">
      <c r="A35" s="121">
        <v>2</v>
      </c>
      <c r="B35" s="121">
        <f>CrossTimedRuns!B49</f>
        <v>56</v>
      </c>
      <c r="C35" s="57" t="str">
        <f>CrossTimedRuns!C49</f>
        <v>Moss</v>
      </c>
      <c r="D35" s="57" t="str">
        <f>CrossTimedRuns!D49</f>
        <v>Jake</v>
      </c>
      <c r="E35" s="121">
        <f>CrossTimedRuns!L49</f>
        <v>10</v>
      </c>
      <c r="G35" s="40"/>
      <c r="H35" s="125">
        <v>16</v>
      </c>
      <c r="I35" s="125">
        <f>B49</f>
        <v>0</v>
      </c>
      <c r="J35" s="125" t="str">
        <f t="shared" si="5"/>
        <v>5 0</v>
      </c>
      <c r="K35" s="127"/>
      <c r="L35" s="127"/>
      <c r="M35" s="125">
        <f>K36</f>
        <v>0</v>
      </c>
      <c r="N35" s="125" t="str">
        <f t="shared" si="6"/>
        <v>5 0</v>
      </c>
      <c r="O35" s="127"/>
      <c r="P35" s="127"/>
      <c r="Q35" s="125">
        <f>O36</f>
        <v>0</v>
      </c>
      <c r="R35" s="125" t="str">
        <f t="shared" si="7"/>
        <v>5 0</v>
      </c>
      <c r="S35" s="127"/>
      <c r="T35" s="127"/>
      <c r="U35" s="125">
        <f>S36</f>
        <v>0</v>
      </c>
      <c r="V35" s="125" t="str">
        <f t="shared" si="8"/>
        <v>5 0</v>
      </c>
      <c r="W35" s="120" t="s">
        <v>55</v>
      </c>
    </row>
    <row r="36" spans="1:23" ht="12.75" customHeight="1" x14ac:dyDescent="0.35">
      <c r="A36" s="121">
        <v>3</v>
      </c>
      <c r="B36" s="121">
        <f>CrossTimedRuns!B50</f>
        <v>32</v>
      </c>
      <c r="C36" s="57" t="str">
        <f>CrossTimedRuns!C50</f>
        <v>Englert</v>
      </c>
      <c r="D36" s="57" t="str">
        <f>CrossTimedRuns!D50</f>
        <v>Juke</v>
      </c>
      <c r="E36" s="121">
        <f>CrossTimedRuns!L50</f>
        <v>32</v>
      </c>
      <c r="G36" s="40"/>
      <c r="H36" s="122">
        <v>9</v>
      </c>
      <c r="I36" s="122">
        <f>B42</f>
        <v>0</v>
      </c>
      <c r="J36" s="122" t="str">
        <f t="shared" si="5"/>
        <v>5 0</v>
      </c>
      <c r="K36" s="122"/>
      <c r="L36" s="132"/>
      <c r="M36" s="122">
        <f>K38</f>
        <v>0</v>
      </c>
      <c r="N36" s="122" t="str">
        <f t="shared" si="6"/>
        <v>5 0</v>
      </c>
      <c r="O36" s="122"/>
      <c r="P36" s="132"/>
      <c r="Q36" s="122">
        <f>O38</f>
        <v>0</v>
      </c>
      <c r="R36" s="122" t="str">
        <f t="shared" si="7"/>
        <v>5 0</v>
      </c>
      <c r="S36" s="122"/>
      <c r="T36" s="132"/>
      <c r="U36" s="40"/>
      <c r="V36" s="40"/>
      <c r="W36" s="125"/>
    </row>
    <row r="37" spans="1:23" ht="12.75" customHeight="1" x14ac:dyDescent="0.35">
      <c r="A37" s="121">
        <v>4</v>
      </c>
      <c r="B37" s="121">
        <f>CrossTimedRuns!B51</f>
        <v>12</v>
      </c>
      <c r="C37" s="57" t="str">
        <f>CrossTimedRuns!C51</f>
        <v>Carr</v>
      </c>
      <c r="D37" s="57" t="str">
        <f>CrossTimedRuns!D51</f>
        <v>Bob</v>
      </c>
      <c r="E37" s="121">
        <f>CrossTimedRuns!L51</f>
        <v>40</v>
      </c>
      <c r="G37" s="40"/>
      <c r="H37" s="122">
        <v>8</v>
      </c>
      <c r="I37" s="122">
        <f>B41</f>
        <v>0</v>
      </c>
      <c r="J37" s="122" t="str">
        <f t="shared" si="5"/>
        <v>5 0</v>
      </c>
      <c r="K37" s="132"/>
      <c r="L37" s="132"/>
      <c r="M37" s="122">
        <f>K40</f>
        <v>0</v>
      </c>
      <c r="N37" s="122" t="str">
        <f t="shared" si="6"/>
        <v>5 0</v>
      </c>
      <c r="O37" s="132"/>
      <c r="P37" s="132"/>
      <c r="Q37" s="122">
        <f>O40</f>
        <v>0</v>
      </c>
      <c r="R37" s="122" t="str">
        <f t="shared" si="7"/>
        <v>5 0</v>
      </c>
      <c r="S37" s="132"/>
      <c r="T37" s="132"/>
      <c r="U37" s="40"/>
      <c r="V37" s="40"/>
      <c r="W37" s="40"/>
    </row>
    <row r="38" spans="1:23" ht="12.75" customHeight="1" x14ac:dyDescent="0.35">
      <c r="A38" s="121">
        <v>5</v>
      </c>
      <c r="B38" s="121">
        <f>CrossTimedRuns!B52</f>
        <v>0</v>
      </c>
      <c r="C38" s="57">
        <f>CrossTimedRuns!C52</f>
        <v>0</v>
      </c>
      <c r="D38" s="57">
        <f>CrossTimedRuns!D52</f>
        <v>0</v>
      </c>
      <c r="E38" s="121">
        <f>CrossTimedRuns!L52</f>
        <v>9999</v>
      </c>
      <c r="G38" s="40"/>
      <c r="H38" s="125">
        <v>5</v>
      </c>
      <c r="I38" s="125">
        <f>B38</f>
        <v>0</v>
      </c>
      <c r="J38" s="125" t="str">
        <f t="shared" si="5"/>
        <v>5 0</v>
      </c>
      <c r="K38" s="125"/>
      <c r="L38" s="127"/>
      <c r="M38" s="125">
        <f>K42</f>
        <v>0</v>
      </c>
      <c r="N38" s="125" t="str">
        <f t="shared" si="6"/>
        <v>5 0</v>
      </c>
      <c r="O38" s="125"/>
      <c r="P38" s="40"/>
      <c r="Q38" s="40"/>
      <c r="R38" s="40"/>
      <c r="S38" s="40"/>
      <c r="T38" s="119" t="s">
        <v>206</v>
      </c>
      <c r="U38" s="120" t="s">
        <v>91</v>
      </c>
      <c r="V38" s="118" t="s">
        <v>200</v>
      </c>
      <c r="W38" s="120" t="s">
        <v>56</v>
      </c>
    </row>
    <row r="39" spans="1:23" ht="12.75" customHeight="1" x14ac:dyDescent="0.35">
      <c r="A39" s="121">
        <v>6</v>
      </c>
      <c r="B39" s="121">
        <f>CrossTimedRuns!B53</f>
        <v>0</v>
      </c>
      <c r="C39" s="57">
        <f>CrossTimedRuns!C53</f>
        <v>0</v>
      </c>
      <c r="D39" s="57">
        <f>CrossTimedRuns!D53</f>
        <v>0</v>
      </c>
      <c r="E39" s="121">
        <f>CrossTimedRuns!L53</f>
        <v>9999</v>
      </c>
      <c r="G39" s="40"/>
      <c r="H39" s="125">
        <v>12</v>
      </c>
      <c r="I39" s="125">
        <f>B45</f>
        <v>0</v>
      </c>
      <c r="J39" s="125" t="str">
        <f t="shared" si="5"/>
        <v>5 0</v>
      </c>
      <c r="K39" s="127"/>
      <c r="L39" s="127"/>
      <c r="M39" s="125">
        <f>K44</f>
        <v>0</v>
      </c>
      <c r="N39" s="125" t="str">
        <f t="shared" si="6"/>
        <v>5 0</v>
      </c>
      <c r="O39" s="127"/>
      <c r="P39" s="40"/>
      <c r="Q39" s="40"/>
      <c r="R39" s="40"/>
      <c r="S39" s="40"/>
      <c r="T39" s="40"/>
      <c r="U39" s="125"/>
      <c r="V39" s="125" t="str">
        <f t="shared" ref="V39:V40" si="9">RANK(VLOOKUP(U39,$B$34:$E$49,4,FALSE),$E$34:$E$49,1) &amp; " " &amp; VLOOKUP(U39,$B$34:$E$49,2,FALSE)</f>
        <v>5 0</v>
      </c>
      <c r="W39" s="125"/>
    </row>
    <row r="40" spans="1:23" ht="12.75" customHeight="1" x14ac:dyDescent="0.35">
      <c r="A40" s="121">
        <v>7</v>
      </c>
      <c r="B40" s="121">
        <f>CrossTimedRuns!B54</f>
        <v>0</v>
      </c>
      <c r="C40" s="57">
        <f>CrossTimedRuns!C54</f>
        <v>0</v>
      </c>
      <c r="D40" s="57">
        <f>CrossTimedRuns!D54</f>
        <v>0</v>
      </c>
      <c r="E40" s="121">
        <f>CrossTimedRuns!L54</f>
        <v>9999</v>
      </c>
      <c r="G40" s="40"/>
      <c r="H40" s="122">
        <v>4</v>
      </c>
      <c r="I40" s="122">
        <f>B37</f>
        <v>12</v>
      </c>
      <c r="J40" s="122" t="str">
        <f t="shared" si="5"/>
        <v>4 Carr</v>
      </c>
      <c r="K40" s="122"/>
      <c r="L40" s="132"/>
      <c r="M40" s="122">
        <f>K46</f>
        <v>0</v>
      </c>
      <c r="N40" s="122" t="str">
        <f t="shared" si="6"/>
        <v>5 0</v>
      </c>
      <c r="O40" s="122"/>
      <c r="P40" s="40"/>
      <c r="Q40" s="40"/>
      <c r="R40" s="40"/>
      <c r="S40" s="40"/>
      <c r="T40" s="40"/>
      <c r="U40" s="125"/>
      <c r="V40" s="125" t="str">
        <f t="shared" si="9"/>
        <v>5 0</v>
      </c>
      <c r="W40" s="120" t="s">
        <v>57</v>
      </c>
    </row>
    <row r="41" spans="1:23" ht="12.75" customHeight="1" x14ac:dyDescent="0.35">
      <c r="A41" s="121">
        <v>8</v>
      </c>
      <c r="B41" s="121">
        <f>CrossTimedRuns!B55</f>
        <v>0</v>
      </c>
      <c r="C41" s="57">
        <f>CrossTimedRuns!C55</f>
        <v>0</v>
      </c>
      <c r="D41" s="57">
        <f>CrossTimedRuns!D55</f>
        <v>0</v>
      </c>
      <c r="E41" s="121">
        <f>CrossTimedRuns!L55</f>
        <v>9999</v>
      </c>
      <c r="G41" s="40"/>
      <c r="H41" s="122">
        <v>13</v>
      </c>
      <c r="I41" s="122">
        <f>B46</f>
        <v>0</v>
      </c>
      <c r="J41" s="122" t="str">
        <f t="shared" si="5"/>
        <v>5 0</v>
      </c>
      <c r="K41" s="132"/>
      <c r="L41" s="132"/>
      <c r="M41" s="122">
        <f>K48</f>
        <v>0</v>
      </c>
      <c r="N41" s="122" t="str">
        <f t="shared" si="6"/>
        <v>5 0</v>
      </c>
      <c r="O41" s="132"/>
      <c r="P41" s="40"/>
      <c r="Q41" s="40"/>
      <c r="R41" s="40"/>
      <c r="S41" s="40"/>
      <c r="T41" s="40"/>
      <c r="U41" s="40"/>
      <c r="V41" s="40"/>
      <c r="W41" s="125"/>
    </row>
    <row r="42" spans="1:23" ht="12.75" customHeight="1" x14ac:dyDescent="0.35">
      <c r="A42" s="121">
        <v>9</v>
      </c>
      <c r="B42" s="121">
        <f>CrossTimedRuns!B56</f>
        <v>0</v>
      </c>
      <c r="C42" s="57">
        <f>CrossTimedRuns!C56</f>
        <v>0</v>
      </c>
      <c r="D42" s="57">
        <f>CrossTimedRuns!D56</f>
        <v>0</v>
      </c>
      <c r="E42" s="121">
        <f>CrossTimedRuns!L56</f>
        <v>9999</v>
      </c>
      <c r="G42" s="40"/>
      <c r="H42" s="125">
        <v>3</v>
      </c>
      <c r="I42" s="125">
        <f>B36</f>
        <v>32</v>
      </c>
      <c r="J42" s="125" t="str">
        <f t="shared" si="5"/>
        <v>3 Englert</v>
      </c>
      <c r="K42" s="125"/>
      <c r="L42" s="40"/>
      <c r="M42" s="40"/>
      <c r="N42" s="40"/>
      <c r="O42" s="40"/>
      <c r="P42" s="40"/>
      <c r="Q42" s="40"/>
      <c r="R42" s="40"/>
      <c r="S42" s="40"/>
      <c r="T42" s="40"/>
      <c r="U42" s="40"/>
      <c r="V42" s="40"/>
      <c r="W42" s="40"/>
    </row>
    <row r="43" spans="1:23" ht="12.75" customHeight="1" x14ac:dyDescent="0.35">
      <c r="A43" s="121">
        <v>10</v>
      </c>
      <c r="B43" s="121">
        <f>CrossTimedRuns!B57</f>
        <v>0</v>
      </c>
      <c r="C43" s="57">
        <f>CrossTimedRuns!C57</f>
        <v>0</v>
      </c>
      <c r="D43" s="57">
        <f>CrossTimedRuns!D57</f>
        <v>0</v>
      </c>
      <c r="E43" s="121">
        <f>CrossTimedRuns!L57</f>
        <v>9999</v>
      </c>
      <c r="G43" s="40"/>
      <c r="H43" s="125">
        <v>14</v>
      </c>
      <c r="I43" s="125">
        <f>B47</f>
        <v>0</v>
      </c>
      <c r="J43" s="125" t="str">
        <f t="shared" si="5"/>
        <v>5 0</v>
      </c>
      <c r="K43" s="127"/>
      <c r="L43" s="40"/>
      <c r="M43" s="40"/>
      <c r="N43" s="40"/>
      <c r="O43" s="40"/>
      <c r="P43" s="40"/>
      <c r="Q43" s="40"/>
      <c r="R43" s="40"/>
      <c r="S43" s="40"/>
      <c r="T43" s="40"/>
      <c r="U43" s="40"/>
      <c r="V43" s="40"/>
      <c r="W43" s="40"/>
    </row>
    <row r="44" spans="1:23" ht="12.75" customHeight="1" x14ac:dyDescent="0.35">
      <c r="A44" s="121">
        <v>11</v>
      </c>
      <c r="B44" s="121">
        <f>CrossTimedRuns!B58</f>
        <v>0</v>
      </c>
      <c r="C44" s="57">
        <f>CrossTimedRuns!C58</f>
        <v>0</v>
      </c>
      <c r="D44" s="57">
        <f>CrossTimedRuns!D58</f>
        <v>0</v>
      </c>
      <c r="E44" s="121">
        <f>CrossTimedRuns!L58</f>
        <v>9999</v>
      </c>
      <c r="G44" s="40"/>
      <c r="H44" s="122">
        <v>6</v>
      </c>
      <c r="I44" s="122">
        <f>B39</f>
        <v>0</v>
      </c>
      <c r="J44" s="122" t="str">
        <f t="shared" si="5"/>
        <v>5 0</v>
      </c>
      <c r="K44" s="122"/>
      <c r="L44" s="40"/>
      <c r="M44" s="40"/>
      <c r="N44" s="40"/>
      <c r="O44" s="40"/>
      <c r="P44" s="40"/>
      <c r="Q44" s="40"/>
      <c r="R44" s="40"/>
      <c r="S44" s="40"/>
      <c r="T44" s="40"/>
      <c r="U44" s="40"/>
      <c r="V44" s="40"/>
      <c r="W44" s="40"/>
    </row>
    <row r="45" spans="1:23" ht="12.75" customHeight="1" x14ac:dyDescent="0.35">
      <c r="A45" s="121">
        <v>12</v>
      </c>
      <c r="B45" s="121">
        <f>CrossTimedRuns!B59</f>
        <v>0</v>
      </c>
      <c r="C45" s="57">
        <f>CrossTimedRuns!C59</f>
        <v>0</v>
      </c>
      <c r="D45" s="57">
        <f>CrossTimedRuns!D59</f>
        <v>0</v>
      </c>
      <c r="E45" s="121">
        <f>CrossTimedRuns!L59</f>
        <v>9999</v>
      </c>
      <c r="G45" s="40"/>
      <c r="H45" s="122">
        <v>11</v>
      </c>
      <c r="I45" s="122">
        <f>B44</f>
        <v>0</v>
      </c>
      <c r="J45" s="122" t="str">
        <f t="shared" si="5"/>
        <v>5 0</v>
      </c>
      <c r="K45" s="132"/>
      <c r="L45" s="40"/>
      <c r="M45" s="40"/>
      <c r="N45" s="40"/>
      <c r="O45" s="40"/>
      <c r="P45" s="40"/>
      <c r="Q45" s="40"/>
      <c r="R45" s="40"/>
      <c r="S45" s="40"/>
      <c r="T45" s="40"/>
      <c r="U45" s="40"/>
      <c r="V45" s="40"/>
      <c r="W45" s="40"/>
    </row>
    <row r="46" spans="1:23" ht="12.75" customHeight="1" x14ac:dyDescent="0.35">
      <c r="A46" s="121">
        <v>13</v>
      </c>
      <c r="B46" s="121">
        <f>CrossTimedRuns!B60</f>
        <v>0</v>
      </c>
      <c r="C46" s="57">
        <f>CrossTimedRuns!C60</f>
        <v>0</v>
      </c>
      <c r="D46" s="57">
        <f>CrossTimedRuns!D60</f>
        <v>0</v>
      </c>
      <c r="E46" s="121">
        <f>CrossTimedRuns!L60</f>
        <v>9999</v>
      </c>
      <c r="G46" s="40"/>
      <c r="H46" s="125">
        <v>7</v>
      </c>
      <c r="I46" s="125">
        <f>B40</f>
        <v>0</v>
      </c>
      <c r="J46" s="125" t="str">
        <f t="shared" si="5"/>
        <v>5 0</v>
      </c>
      <c r="K46" s="125"/>
      <c r="L46" s="40"/>
      <c r="M46" s="40"/>
      <c r="N46" s="40"/>
      <c r="O46" s="40"/>
      <c r="P46" s="40"/>
      <c r="Q46" s="40"/>
      <c r="R46" s="40"/>
      <c r="S46" s="40"/>
      <c r="T46" s="40"/>
      <c r="U46" s="40"/>
      <c r="V46" s="40"/>
      <c r="W46" s="40"/>
    </row>
    <row r="47" spans="1:23" ht="12.75" customHeight="1" x14ac:dyDescent="0.35">
      <c r="A47" s="121">
        <v>14</v>
      </c>
      <c r="B47" s="121">
        <f>CrossTimedRuns!B61</f>
        <v>0</v>
      </c>
      <c r="C47" s="57">
        <f>CrossTimedRuns!C61</f>
        <v>0</v>
      </c>
      <c r="D47" s="57">
        <f>CrossTimedRuns!D61</f>
        <v>0</v>
      </c>
      <c r="E47" s="121">
        <f>CrossTimedRuns!L61</f>
        <v>9999</v>
      </c>
      <c r="G47" s="40"/>
      <c r="H47" s="125">
        <v>10</v>
      </c>
      <c r="I47" s="125">
        <f>B43</f>
        <v>0</v>
      </c>
      <c r="J47" s="125" t="str">
        <f t="shared" si="5"/>
        <v>5 0</v>
      </c>
      <c r="K47" s="127"/>
      <c r="L47" s="40"/>
      <c r="M47" s="40"/>
      <c r="N47" s="40"/>
      <c r="O47" s="40"/>
      <c r="P47" s="40"/>
      <c r="Q47" s="40"/>
      <c r="R47" s="40"/>
      <c r="S47" s="40"/>
      <c r="T47" s="40"/>
      <c r="U47" s="40"/>
      <c r="V47" s="40"/>
      <c r="W47" s="40"/>
    </row>
    <row r="48" spans="1:23" ht="12.75" customHeight="1" x14ac:dyDescent="0.35">
      <c r="A48" s="121">
        <v>15</v>
      </c>
      <c r="B48" s="121">
        <f>CrossTimedRuns!B62</f>
        <v>0</v>
      </c>
      <c r="C48" s="57">
        <f>CrossTimedRuns!C62</f>
        <v>0</v>
      </c>
      <c r="D48" s="57">
        <f>CrossTimedRuns!D62</f>
        <v>0</v>
      </c>
      <c r="E48" s="121">
        <f>CrossTimedRuns!L62</f>
        <v>9999</v>
      </c>
      <c r="G48" s="40"/>
      <c r="H48" s="122">
        <v>15</v>
      </c>
      <c r="I48" s="122">
        <f>B48</f>
        <v>0</v>
      </c>
      <c r="J48" s="122" t="str">
        <f t="shared" si="5"/>
        <v>5 0</v>
      </c>
      <c r="K48" s="122"/>
      <c r="L48" s="40"/>
      <c r="M48" s="40"/>
      <c r="N48" s="40"/>
      <c r="O48" s="40"/>
      <c r="P48" s="40"/>
      <c r="Q48" s="40"/>
      <c r="R48" s="40"/>
      <c r="S48" s="40"/>
      <c r="T48" s="40"/>
      <c r="U48" s="40"/>
      <c r="V48" s="40"/>
      <c r="W48" s="40"/>
    </row>
    <row r="49" spans="1:23" ht="12.75" customHeight="1" x14ac:dyDescent="0.35">
      <c r="A49" s="121">
        <v>16</v>
      </c>
      <c r="B49" s="121">
        <f>CrossTimedRuns!B63</f>
        <v>0</v>
      </c>
      <c r="C49" s="57">
        <f>CrossTimedRuns!C63</f>
        <v>0</v>
      </c>
      <c r="D49" s="57">
        <f>CrossTimedRuns!D63</f>
        <v>0</v>
      </c>
      <c r="E49" s="121">
        <f>CrossTimedRuns!L63</f>
        <v>9999</v>
      </c>
      <c r="G49" s="40"/>
      <c r="H49" s="122">
        <v>2</v>
      </c>
      <c r="I49" s="122">
        <f>B35</f>
        <v>56</v>
      </c>
      <c r="J49" s="122" t="str">
        <f t="shared" si="5"/>
        <v>2 Moss</v>
      </c>
      <c r="K49" s="132"/>
      <c r="L49" s="40"/>
      <c r="M49" s="40"/>
      <c r="N49" s="40"/>
      <c r="O49" s="40"/>
      <c r="P49" s="40"/>
      <c r="Q49" s="40"/>
      <c r="R49" s="40"/>
      <c r="S49" s="40"/>
      <c r="T49" s="40"/>
      <c r="U49" s="40"/>
      <c r="V49" s="40"/>
      <c r="W49" s="40"/>
    </row>
    <row r="50" spans="1:23" ht="12.75" customHeight="1" x14ac:dyDescent="0.35"/>
    <row r="51" spans="1:23" ht="12.75" customHeight="1" x14ac:dyDescent="0.35"/>
    <row r="52" spans="1:23" ht="12.75" customHeight="1" x14ac:dyDescent="0.35"/>
    <row r="53" spans="1:23" ht="12.75" customHeight="1" x14ac:dyDescent="0.35"/>
    <row r="54" spans="1:23" ht="12.75" customHeight="1" x14ac:dyDescent="0.35"/>
    <row r="55" spans="1:23" ht="12.75" customHeight="1" x14ac:dyDescent="0.35"/>
    <row r="56" spans="1:23" ht="12.75" customHeight="1" x14ac:dyDescent="0.35"/>
    <row r="57" spans="1:23" ht="12.75" customHeight="1" x14ac:dyDescent="0.35"/>
    <row r="58" spans="1:23" ht="12.75" customHeight="1" x14ac:dyDescent="0.35"/>
    <row r="59" spans="1:23" ht="12.75" customHeight="1" x14ac:dyDescent="0.35"/>
    <row r="60" spans="1:23" ht="12.75" customHeight="1" x14ac:dyDescent="0.35"/>
    <row r="61" spans="1:23" ht="12.75" customHeight="1" x14ac:dyDescent="0.35"/>
    <row r="62" spans="1:23" ht="12.75" customHeight="1" x14ac:dyDescent="0.35"/>
    <row r="63" spans="1:23" ht="12.75" customHeight="1" x14ac:dyDescent="0.35"/>
    <row r="64" spans="1:23"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4">
    <mergeCell ref="A11:K11"/>
    <mergeCell ref="A32:K32"/>
    <mergeCell ref="A1:I1"/>
    <mergeCell ref="A2:I2"/>
    <mergeCell ref="A5:B5"/>
    <mergeCell ref="C5:F5"/>
    <mergeCell ref="A6:B6"/>
    <mergeCell ref="C6:F6"/>
    <mergeCell ref="C7:F7"/>
    <mergeCell ref="A7:B7"/>
    <mergeCell ref="A8:B8"/>
    <mergeCell ref="C8:F8"/>
    <mergeCell ref="A9:B9"/>
    <mergeCell ref="C9:F9"/>
  </mergeCells>
  <pageMargins left="0.7" right="0.7" top="0.75" bottom="0.75" header="0" footer="0"/>
  <pageSetup paperSize="9" orientation="portrait"/>
  <headerFooter>
    <oddFooter>&amp;L#000000Público</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000"/>
  <sheetViews>
    <sheetView workbookViewId="0">
      <selection sqref="A1:I1"/>
    </sheetView>
  </sheetViews>
  <sheetFormatPr defaultColWidth="12.59765625" defaultRowHeight="15" customHeight="1" x14ac:dyDescent="0.35"/>
  <cols>
    <col min="1" max="1" width="14.59765625" customWidth="1"/>
    <col min="2" max="2" width="7.1328125" customWidth="1"/>
    <col min="3" max="3" width="12.86328125" customWidth="1"/>
    <col min="4" max="4" width="11.1328125" customWidth="1"/>
    <col min="5" max="5" width="8.46484375" customWidth="1"/>
    <col min="6" max="7" width="8.59765625" customWidth="1"/>
    <col min="8" max="8" width="14.3984375" customWidth="1"/>
    <col min="9" max="9" width="7.46484375" customWidth="1"/>
    <col min="10" max="10" width="8.86328125" customWidth="1"/>
    <col min="11" max="26" width="8.59765625" customWidth="1"/>
  </cols>
  <sheetData>
    <row r="1" spans="1:19" ht="12.75" customHeight="1" x14ac:dyDescent="0.7">
      <c r="A1" s="234" t="s">
        <v>80</v>
      </c>
      <c r="B1" s="188"/>
      <c r="C1" s="188"/>
      <c r="D1" s="188"/>
      <c r="E1" s="188"/>
      <c r="F1" s="188"/>
      <c r="G1" s="188"/>
      <c r="H1" s="188"/>
      <c r="I1" s="188"/>
      <c r="J1" s="37"/>
    </row>
    <row r="2" spans="1:19" ht="12.75" customHeight="1" x14ac:dyDescent="0.5">
      <c r="A2" s="235" t="s">
        <v>81</v>
      </c>
      <c r="B2" s="188"/>
      <c r="C2" s="188"/>
      <c r="D2" s="188"/>
      <c r="E2" s="188"/>
      <c r="F2" s="188"/>
      <c r="G2" s="188"/>
      <c r="H2" s="188"/>
      <c r="I2" s="188"/>
      <c r="J2" s="39"/>
    </row>
    <row r="3" spans="1:19" ht="12.75" customHeight="1" x14ac:dyDescent="0.35">
      <c r="A3" s="40"/>
      <c r="B3" s="38"/>
      <c r="C3" s="38"/>
      <c r="D3" s="38"/>
      <c r="E3" s="38"/>
      <c r="F3" s="38"/>
      <c r="G3" s="38"/>
      <c r="H3" s="38"/>
      <c r="I3" s="38"/>
      <c r="J3" s="38"/>
    </row>
    <row r="4" spans="1:19" ht="12.75" customHeight="1" x14ac:dyDescent="0.35">
      <c r="A4" s="40"/>
      <c r="B4" s="38"/>
      <c r="C4" s="38"/>
      <c r="D4" s="38"/>
      <c r="E4" s="38"/>
      <c r="F4" s="38"/>
      <c r="G4" s="38"/>
      <c r="H4" s="38"/>
      <c r="I4" s="38"/>
      <c r="J4" s="38"/>
    </row>
    <row r="5" spans="1:19" ht="12.75" customHeight="1" x14ac:dyDescent="0.4">
      <c r="A5" s="236" t="s">
        <v>82</v>
      </c>
      <c r="B5" s="237"/>
      <c r="C5" s="238"/>
      <c r="D5" s="233"/>
      <c r="E5" s="233"/>
      <c r="F5" s="237"/>
      <c r="G5" s="38"/>
      <c r="H5" s="38"/>
      <c r="I5" s="38"/>
      <c r="J5" s="38"/>
    </row>
    <row r="6" spans="1:19" ht="12.75" customHeight="1" x14ac:dyDescent="0.4">
      <c r="A6" s="239" t="s">
        <v>83</v>
      </c>
      <c r="B6" s="240"/>
      <c r="C6" s="241"/>
      <c r="D6" s="212"/>
      <c r="E6" s="212"/>
      <c r="F6" s="240"/>
      <c r="G6" s="38"/>
      <c r="H6" s="38"/>
      <c r="I6" s="38"/>
      <c r="J6" s="38"/>
    </row>
    <row r="7" spans="1:19" ht="12.75" customHeight="1" x14ac:dyDescent="0.4">
      <c r="A7" s="239" t="s">
        <v>84</v>
      </c>
      <c r="B7" s="240"/>
      <c r="C7" s="241"/>
      <c r="D7" s="212"/>
      <c r="E7" s="212"/>
      <c r="F7" s="240"/>
      <c r="G7" s="38"/>
      <c r="H7" s="38"/>
      <c r="I7" s="38"/>
      <c r="J7" s="38"/>
    </row>
    <row r="8" spans="1:19" ht="12.75" customHeight="1" x14ac:dyDescent="0.4">
      <c r="A8" s="239" t="s">
        <v>85</v>
      </c>
      <c r="B8" s="240"/>
      <c r="C8" s="241"/>
      <c r="D8" s="212"/>
      <c r="E8" s="212"/>
      <c r="F8" s="240"/>
      <c r="G8" s="38"/>
      <c r="H8" s="38"/>
      <c r="I8" s="38"/>
      <c r="J8" s="38"/>
    </row>
    <row r="9" spans="1:19" ht="12.75" customHeight="1" x14ac:dyDescent="0.4">
      <c r="A9" s="242" t="s">
        <v>86</v>
      </c>
      <c r="B9" s="243"/>
      <c r="C9" s="244"/>
      <c r="D9" s="214"/>
      <c r="E9" s="214"/>
      <c r="F9" s="243"/>
      <c r="G9" s="38"/>
      <c r="H9" s="38"/>
      <c r="I9" s="38"/>
      <c r="J9" s="116" t="s">
        <v>216</v>
      </c>
      <c r="L9" s="176"/>
    </row>
    <row r="10" spans="1:19" ht="12.75" customHeight="1" x14ac:dyDescent="0.35"/>
    <row r="11" spans="1:19" ht="12.75" customHeight="1" x14ac:dyDescent="0.35">
      <c r="A11" s="245" t="s">
        <v>87</v>
      </c>
      <c r="B11" s="212"/>
      <c r="C11" s="212"/>
      <c r="D11" s="212"/>
      <c r="E11" s="212"/>
      <c r="F11" s="212"/>
      <c r="G11" s="212"/>
      <c r="H11" s="212"/>
      <c r="I11" s="212"/>
      <c r="J11" s="212"/>
      <c r="K11" s="196"/>
    </row>
    <row r="12" spans="1:19" ht="12.75" customHeight="1" x14ac:dyDescent="0.35">
      <c r="A12" s="118" t="s">
        <v>197</v>
      </c>
      <c r="B12" s="118" t="s">
        <v>91</v>
      </c>
      <c r="C12" s="118" t="s">
        <v>93</v>
      </c>
      <c r="D12" s="118" t="s">
        <v>94</v>
      </c>
      <c r="E12" s="118" t="s">
        <v>118</v>
      </c>
      <c r="G12" s="118" t="s">
        <v>199</v>
      </c>
      <c r="H12" s="118" t="s">
        <v>197</v>
      </c>
      <c r="I12" s="118" t="s">
        <v>91</v>
      </c>
      <c r="J12" s="118" t="s">
        <v>200</v>
      </c>
      <c r="K12" s="118" t="s">
        <v>202</v>
      </c>
      <c r="L12" s="120" t="s">
        <v>204</v>
      </c>
      <c r="M12" s="120" t="s">
        <v>91</v>
      </c>
      <c r="N12" s="118" t="s">
        <v>200</v>
      </c>
      <c r="O12" s="120" t="s">
        <v>202</v>
      </c>
      <c r="P12" s="119" t="s">
        <v>205</v>
      </c>
      <c r="Q12" s="120" t="s">
        <v>91</v>
      </c>
      <c r="R12" s="118" t="s">
        <v>200</v>
      </c>
      <c r="S12" s="120" t="s">
        <v>54</v>
      </c>
    </row>
    <row r="13" spans="1:19" ht="12.75" customHeight="1" x14ac:dyDescent="0.35">
      <c r="A13" s="121">
        <v>1</v>
      </c>
      <c r="B13" s="121">
        <f>CrossTimedRuns!B13</f>
        <v>45</v>
      </c>
      <c r="C13" s="57" t="str">
        <f>CrossTimedRuns!C13</f>
        <v>Smith</v>
      </c>
      <c r="D13" s="57" t="str">
        <f>CrossTimedRuns!D13</f>
        <v>Lucy</v>
      </c>
      <c r="E13" s="121">
        <f>CrossTimedRuns!L13</f>
        <v>10</v>
      </c>
      <c r="G13" s="40"/>
      <c r="H13" s="125">
        <v>1</v>
      </c>
      <c r="I13" s="125">
        <f>B13</f>
        <v>45</v>
      </c>
      <c r="J13" s="125" t="str">
        <f t="shared" ref="J13:J20" si="0">RANK(VLOOKUP(I13,$B$13:$E$20,4,FALSE),$E$13:$E$20,1) &amp; " " &amp; VLOOKUP(I13,$B$13:$E$20,2,FALSE)</f>
        <v>1 Smith</v>
      </c>
      <c r="K13" s="125"/>
      <c r="L13" s="127"/>
      <c r="M13" s="125">
        <f>K13</f>
        <v>0</v>
      </c>
      <c r="N13" s="125" t="str">
        <f t="shared" ref="N13:N16" si="1">RANK(VLOOKUP(M13,$B$13:$E$20,4,FALSE),$E$13:$E$20,1) &amp; " " &amp; VLOOKUP(M13,$B$13:$E$20,2,FALSE)</f>
        <v>5 0</v>
      </c>
      <c r="O13" s="125"/>
      <c r="P13" s="127"/>
      <c r="Q13" s="125">
        <f>O13</f>
        <v>0</v>
      </c>
      <c r="R13" s="125" t="str">
        <f t="shared" ref="R13:R14" si="2">RANK(VLOOKUP(Q13,$B$13:$E$20,4,FALSE),$E$13:$E$20,1) &amp; " " &amp; VLOOKUP(Q13,$B$13:$E$20,2,FALSE)</f>
        <v>5 0</v>
      </c>
      <c r="S13" s="125"/>
    </row>
    <row r="14" spans="1:19" ht="12.75" customHeight="1" x14ac:dyDescent="0.35">
      <c r="A14" s="121">
        <v>2</v>
      </c>
      <c r="B14" s="121">
        <f>CrossTimedRuns!B14</f>
        <v>56</v>
      </c>
      <c r="C14" s="57" t="str">
        <f>CrossTimedRuns!C14</f>
        <v>Moss</v>
      </c>
      <c r="D14" s="57" t="str">
        <f>CrossTimedRuns!D14</f>
        <v>Jake</v>
      </c>
      <c r="E14" s="121">
        <f>CrossTimedRuns!L14</f>
        <v>12</v>
      </c>
      <c r="G14" s="40"/>
      <c r="H14" s="125">
        <v>8</v>
      </c>
      <c r="I14" s="125">
        <f>B20</f>
        <v>0</v>
      </c>
      <c r="J14" s="125" t="str">
        <f t="shared" si="0"/>
        <v>5 0</v>
      </c>
      <c r="K14" s="127"/>
      <c r="L14" s="127"/>
      <c r="M14" s="125">
        <f>K15</f>
        <v>0</v>
      </c>
      <c r="N14" s="125" t="str">
        <f t="shared" si="1"/>
        <v>5 0</v>
      </c>
      <c r="O14" s="127"/>
      <c r="P14" s="127"/>
      <c r="Q14" s="125">
        <f>O15</f>
        <v>0</v>
      </c>
      <c r="R14" s="125" t="str">
        <f t="shared" si="2"/>
        <v>5 0</v>
      </c>
      <c r="S14" s="120" t="s">
        <v>55</v>
      </c>
    </row>
    <row r="15" spans="1:19" ht="12.75" customHeight="1" x14ac:dyDescent="0.35">
      <c r="A15" s="121">
        <v>3</v>
      </c>
      <c r="B15" s="121">
        <f>CrossTimedRuns!B15</f>
        <v>32</v>
      </c>
      <c r="C15" s="57" t="str">
        <f>CrossTimedRuns!C15</f>
        <v>Englert</v>
      </c>
      <c r="D15" s="57" t="str">
        <f>CrossTimedRuns!D15</f>
        <v>Juke</v>
      </c>
      <c r="E15" s="121">
        <f>CrossTimedRuns!L15</f>
        <v>14</v>
      </c>
      <c r="G15" s="40"/>
      <c r="H15" s="122">
        <v>4</v>
      </c>
      <c r="I15" s="122">
        <f t="shared" ref="I15:I16" si="3">B16</f>
        <v>12</v>
      </c>
      <c r="J15" s="122" t="str">
        <f t="shared" si="0"/>
        <v>4 Carr</v>
      </c>
      <c r="K15" s="122"/>
      <c r="L15" s="132"/>
      <c r="M15" s="122">
        <f>K17</f>
        <v>0</v>
      </c>
      <c r="N15" s="122" t="str">
        <f t="shared" si="1"/>
        <v>5 0</v>
      </c>
      <c r="O15" s="122"/>
      <c r="P15" s="40"/>
      <c r="Q15" s="40"/>
      <c r="R15" s="40"/>
      <c r="S15" s="125"/>
    </row>
    <row r="16" spans="1:19" ht="12.75" customHeight="1" x14ac:dyDescent="0.35">
      <c r="A16" s="121">
        <v>4</v>
      </c>
      <c r="B16" s="121">
        <f>CrossTimedRuns!B16</f>
        <v>12</v>
      </c>
      <c r="C16" s="57" t="str">
        <f>CrossTimedRuns!C16</f>
        <v>Carr</v>
      </c>
      <c r="D16" s="57" t="str">
        <f>CrossTimedRuns!D16</f>
        <v>Bob</v>
      </c>
      <c r="E16" s="121">
        <f>CrossTimedRuns!L16</f>
        <v>16</v>
      </c>
      <c r="G16" s="40"/>
      <c r="H16" s="122">
        <v>5</v>
      </c>
      <c r="I16" s="122">
        <f t="shared" si="3"/>
        <v>0</v>
      </c>
      <c r="J16" s="122" t="str">
        <f t="shared" si="0"/>
        <v>5 0</v>
      </c>
      <c r="K16" s="132"/>
      <c r="L16" s="132"/>
      <c r="M16" s="122">
        <f>K19</f>
        <v>0</v>
      </c>
      <c r="N16" s="122" t="str">
        <f t="shared" si="1"/>
        <v>5 0</v>
      </c>
      <c r="O16" s="132"/>
      <c r="P16" s="40"/>
      <c r="Q16" s="40"/>
      <c r="R16" s="40"/>
      <c r="S16" s="40"/>
    </row>
    <row r="17" spans="1:19" ht="12.75" customHeight="1" x14ac:dyDescent="0.35">
      <c r="A17" s="121">
        <v>5</v>
      </c>
      <c r="B17" s="121">
        <f>CrossTimedRuns!B17</f>
        <v>0</v>
      </c>
      <c r="C17" s="57">
        <f>CrossTimedRuns!C17</f>
        <v>0</v>
      </c>
      <c r="D17" s="57">
        <f>CrossTimedRuns!D17</f>
        <v>0</v>
      </c>
      <c r="E17" s="121">
        <f>CrossTimedRuns!L17</f>
        <v>9999</v>
      </c>
      <c r="G17" s="40"/>
      <c r="H17" s="125">
        <v>3</v>
      </c>
      <c r="I17" s="125">
        <f>B15</f>
        <v>32</v>
      </c>
      <c r="J17" s="125" t="str">
        <f t="shared" si="0"/>
        <v>3 Englert</v>
      </c>
      <c r="K17" s="125"/>
      <c r="L17" s="40"/>
      <c r="M17" s="40"/>
      <c r="N17" s="40"/>
      <c r="O17" s="40"/>
      <c r="P17" s="119" t="s">
        <v>206</v>
      </c>
      <c r="Q17" s="120" t="s">
        <v>91</v>
      </c>
      <c r="R17" s="118" t="s">
        <v>200</v>
      </c>
      <c r="S17" s="120" t="s">
        <v>56</v>
      </c>
    </row>
    <row r="18" spans="1:19" ht="12.75" customHeight="1" x14ac:dyDescent="0.35">
      <c r="A18" s="121">
        <v>6</v>
      </c>
      <c r="B18" s="121">
        <f>CrossTimedRuns!B18</f>
        <v>0</v>
      </c>
      <c r="C18" s="57">
        <f>CrossTimedRuns!C18</f>
        <v>0</v>
      </c>
      <c r="D18" s="57">
        <f>CrossTimedRuns!D18</f>
        <v>0</v>
      </c>
      <c r="E18" s="121">
        <f>CrossTimedRuns!L18</f>
        <v>9999</v>
      </c>
      <c r="G18" s="40"/>
      <c r="H18" s="125">
        <v>6</v>
      </c>
      <c r="I18" s="125">
        <f t="shared" ref="I18:I19" si="4">B18</f>
        <v>0</v>
      </c>
      <c r="J18" s="125" t="str">
        <f t="shared" si="0"/>
        <v>5 0</v>
      </c>
      <c r="K18" s="127"/>
      <c r="L18" s="40"/>
      <c r="M18" s="40"/>
      <c r="N18" s="40"/>
      <c r="O18" s="40"/>
      <c r="P18" s="40"/>
      <c r="Q18" s="125"/>
      <c r="R18" s="125" t="str">
        <f t="shared" ref="R18:R19" si="5">RANK(VLOOKUP(Q18,$B$13:$E$20,4,FALSE),$E$13:$E$20,1) &amp; " " &amp; VLOOKUP(Q18,$B$13:$E$20,2,FALSE)</f>
        <v>5 0</v>
      </c>
      <c r="S18" s="125"/>
    </row>
    <row r="19" spans="1:19" ht="12.75" customHeight="1" x14ac:dyDescent="0.35">
      <c r="A19" s="121">
        <v>7</v>
      </c>
      <c r="B19" s="121">
        <f>CrossTimedRuns!B19</f>
        <v>0</v>
      </c>
      <c r="C19" s="57">
        <f>CrossTimedRuns!C19</f>
        <v>0</v>
      </c>
      <c r="D19" s="57">
        <f>CrossTimedRuns!D19</f>
        <v>0</v>
      </c>
      <c r="E19" s="121">
        <f>CrossTimedRuns!L19</f>
        <v>9999</v>
      </c>
      <c r="G19" s="40"/>
      <c r="H19" s="122">
        <v>7</v>
      </c>
      <c r="I19" s="122">
        <f t="shared" si="4"/>
        <v>0</v>
      </c>
      <c r="J19" s="122" t="str">
        <f t="shared" si="0"/>
        <v>5 0</v>
      </c>
      <c r="K19" s="122"/>
      <c r="L19" s="40"/>
      <c r="M19" s="40"/>
      <c r="N19" s="40"/>
      <c r="O19" s="40"/>
      <c r="P19" s="40"/>
      <c r="Q19" s="125"/>
      <c r="R19" s="125" t="str">
        <f t="shared" si="5"/>
        <v>5 0</v>
      </c>
      <c r="S19" s="120" t="s">
        <v>57</v>
      </c>
    </row>
    <row r="20" spans="1:19" ht="12.75" customHeight="1" x14ac:dyDescent="0.35">
      <c r="A20" s="121">
        <v>8</v>
      </c>
      <c r="B20" s="121">
        <f>CrossTimedRuns!B20</f>
        <v>0</v>
      </c>
      <c r="C20" s="57">
        <f>CrossTimedRuns!C20</f>
        <v>0</v>
      </c>
      <c r="D20" s="57">
        <f>CrossTimedRuns!D20</f>
        <v>0</v>
      </c>
      <c r="E20" s="121">
        <f>CrossTimedRuns!L20</f>
        <v>9999</v>
      </c>
      <c r="G20" s="40"/>
      <c r="H20" s="122">
        <v>2</v>
      </c>
      <c r="I20" s="122">
        <f>B14</f>
        <v>56</v>
      </c>
      <c r="J20" s="122" t="str">
        <f t="shared" si="0"/>
        <v>2 Moss</v>
      </c>
      <c r="K20" s="132"/>
      <c r="L20" s="40"/>
      <c r="M20" s="40"/>
      <c r="N20" s="40"/>
      <c r="O20" s="40"/>
      <c r="P20" s="40"/>
      <c r="Q20" s="40"/>
      <c r="R20" s="40"/>
      <c r="S20" s="125"/>
    </row>
    <row r="21" spans="1:19" ht="12.75" customHeight="1" x14ac:dyDescent="0.35"/>
    <row r="22" spans="1:19" ht="12.75" customHeight="1" x14ac:dyDescent="0.35"/>
    <row r="23" spans="1:19" ht="12.75" customHeight="1" x14ac:dyDescent="0.35"/>
    <row r="24" spans="1:19" ht="12.75" customHeight="1" x14ac:dyDescent="0.35">
      <c r="A24" s="245" t="s">
        <v>104</v>
      </c>
      <c r="B24" s="212"/>
      <c r="C24" s="212"/>
      <c r="D24" s="212"/>
      <c r="E24" s="212"/>
      <c r="F24" s="212"/>
      <c r="G24" s="212"/>
      <c r="H24" s="212"/>
      <c r="I24" s="212"/>
      <c r="J24" s="212"/>
      <c r="K24" s="196"/>
    </row>
    <row r="25" spans="1:19" ht="12.75" customHeight="1" x14ac:dyDescent="0.35">
      <c r="A25" s="118" t="s">
        <v>197</v>
      </c>
      <c r="B25" s="118" t="s">
        <v>91</v>
      </c>
      <c r="C25" s="118" t="s">
        <v>93</v>
      </c>
      <c r="D25" s="118" t="s">
        <v>94</v>
      </c>
      <c r="E25" s="118" t="s">
        <v>118</v>
      </c>
      <c r="G25" s="118" t="s">
        <v>199</v>
      </c>
      <c r="H25" s="118" t="s">
        <v>197</v>
      </c>
      <c r="I25" s="118" t="s">
        <v>91</v>
      </c>
      <c r="J25" s="118" t="s">
        <v>200</v>
      </c>
      <c r="K25" s="118" t="s">
        <v>202</v>
      </c>
      <c r="L25" s="120" t="s">
        <v>204</v>
      </c>
      <c r="M25" s="120" t="s">
        <v>91</v>
      </c>
      <c r="N25" s="118" t="s">
        <v>200</v>
      </c>
      <c r="O25" s="120" t="s">
        <v>202</v>
      </c>
      <c r="P25" s="119" t="s">
        <v>205</v>
      </c>
      <c r="Q25" s="120" t="s">
        <v>91</v>
      </c>
      <c r="R25" s="118" t="s">
        <v>200</v>
      </c>
      <c r="S25" s="120" t="s">
        <v>54</v>
      </c>
    </row>
    <row r="26" spans="1:19" ht="12.75" customHeight="1" x14ac:dyDescent="0.35">
      <c r="A26" s="121">
        <v>1</v>
      </c>
      <c r="B26" s="121">
        <f>CrossTimedRuns!B48</f>
        <v>45</v>
      </c>
      <c r="C26" s="57" t="str">
        <f>CrossTimedRuns!C48</f>
        <v>Smith</v>
      </c>
      <c r="D26" s="57" t="str">
        <f>CrossTimedRuns!D48</f>
        <v>Lucy</v>
      </c>
      <c r="E26" s="121">
        <f>CrossTimedRuns!L48</f>
        <v>9</v>
      </c>
      <c r="G26" s="40"/>
      <c r="H26" s="125">
        <v>1</v>
      </c>
      <c r="I26" s="125">
        <f>B26</f>
        <v>45</v>
      </c>
      <c r="J26" s="125" t="str">
        <f t="shared" ref="J26:J33" si="6">RANK(VLOOKUP(I26,$B$26:$E$33,4,FALSE),$E$26:$E$33,1) &amp; " " &amp; VLOOKUP(I26,$B$26:$E$33,2,FALSE)</f>
        <v>1 Smith</v>
      </c>
      <c r="K26" s="125"/>
      <c r="L26" s="127"/>
      <c r="M26" s="125">
        <f>K26</f>
        <v>0</v>
      </c>
      <c r="N26" s="125" t="str">
        <f t="shared" ref="N26:N29" si="7">RANK(VLOOKUP(M26,$B$26:$E$33,4,FALSE),$E$26:$E$33,1) &amp; " " &amp; VLOOKUP(M26,$B$26:$E$33,2,FALSE)</f>
        <v>5 0</v>
      </c>
      <c r="O26" s="125"/>
      <c r="P26" s="127"/>
      <c r="Q26" s="125">
        <f>O26</f>
        <v>0</v>
      </c>
      <c r="R26" s="125" t="str">
        <f t="shared" ref="R26:R27" si="8">RANK(VLOOKUP(Q26,$B$26:$E$33,4,FALSE),$E$26:$E$33,1) &amp; " " &amp; VLOOKUP(Q26,$B$26:$E$33,2,FALSE)</f>
        <v>5 0</v>
      </c>
      <c r="S26" s="125"/>
    </row>
    <row r="27" spans="1:19" ht="12.75" customHeight="1" x14ac:dyDescent="0.35">
      <c r="A27" s="121">
        <v>2</v>
      </c>
      <c r="B27" s="121">
        <f>CrossTimedRuns!B49</f>
        <v>56</v>
      </c>
      <c r="C27" s="57" t="str">
        <f>CrossTimedRuns!C49</f>
        <v>Moss</v>
      </c>
      <c r="D27" s="57" t="str">
        <f>CrossTimedRuns!D49</f>
        <v>Jake</v>
      </c>
      <c r="E27" s="121">
        <f>CrossTimedRuns!L49</f>
        <v>10</v>
      </c>
      <c r="G27" s="40"/>
      <c r="H27" s="125">
        <v>8</v>
      </c>
      <c r="I27" s="125">
        <f>B33</f>
        <v>0</v>
      </c>
      <c r="J27" s="125" t="str">
        <f t="shared" si="6"/>
        <v>5 0</v>
      </c>
      <c r="K27" s="127"/>
      <c r="L27" s="127"/>
      <c r="M27" s="125">
        <f>K28</f>
        <v>0</v>
      </c>
      <c r="N27" s="125" t="str">
        <f t="shared" si="7"/>
        <v>5 0</v>
      </c>
      <c r="O27" s="127"/>
      <c r="P27" s="127"/>
      <c r="Q27" s="125">
        <f>O28</f>
        <v>0</v>
      </c>
      <c r="R27" s="125" t="str">
        <f t="shared" si="8"/>
        <v>5 0</v>
      </c>
      <c r="S27" s="120" t="s">
        <v>55</v>
      </c>
    </row>
    <row r="28" spans="1:19" ht="12.75" customHeight="1" x14ac:dyDescent="0.35">
      <c r="A28" s="121">
        <v>3</v>
      </c>
      <c r="B28" s="121">
        <f>CrossTimedRuns!B50</f>
        <v>32</v>
      </c>
      <c r="C28" s="57" t="str">
        <f>CrossTimedRuns!C50</f>
        <v>Englert</v>
      </c>
      <c r="D28" s="57" t="str">
        <f>CrossTimedRuns!D50</f>
        <v>Juke</v>
      </c>
      <c r="E28" s="121">
        <f>CrossTimedRuns!L50</f>
        <v>32</v>
      </c>
      <c r="G28" s="40"/>
      <c r="H28" s="122">
        <v>4</v>
      </c>
      <c r="I28" s="122">
        <f t="shared" ref="I28:I29" si="9">B29</f>
        <v>12</v>
      </c>
      <c r="J28" s="122" t="str">
        <f t="shared" si="6"/>
        <v>4 Carr</v>
      </c>
      <c r="K28" s="122"/>
      <c r="L28" s="132"/>
      <c r="M28" s="122">
        <f>K30</f>
        <v>0</v>
      </c>
      <c r="N28" s="122" t="str">
        <f t="shared" si="7"/>
        <v>5 0</v>
      </c>
      <c r="O28" s="122"/>
      <c r="P28" s="40"/>
      <c r="Q28" s="40"/>
      <c r="R28" s="40"/>
      <c r="S28" s="125"/>
    </row>
    <row r="29" spans="1:19" ht="12.75" customHeight="1" x14ac:dyDescent="0.35">
      <c r="A29" s="121">
        <v>4</v>
      </c>
      <c r="B29" s="121">
        <f>CrossTimedRuns!B51</f>
        <v>12</v>
      </c>
      <c r="C29" s="57" t="str">
        <f>CrossTimedRuns!C51</f>
        <v>Carr</v>
      </c>
      <c r="D29" s="57" t="str">
        <f>CrossTimedRuns!D51</f>
        <v>Bob</v>
      </c>
      <c r="E29" s="121">
        <f>CrossTimedRuns!L51</f>
        <v>40</v>
      </c>
      <c r="G29" s="40"/>
      <c r="H29" s="122">
        <v>5</v>
      </c>
      <c r="I29" s="122">
        <f t="shared" si="9"/>
        <v>0</v>
      </c>
      <c r="J29" s="122" t="str">
        <f t="shared" si="6"/>
        <v>5 0</v>
      </c>
      <c r="K29" s="132"/>
      <c r="L29" s="132"/>
      <c r="M29" s="122">
        <f>K32</f>
        <v>0</v>
      </c>
      <c r="N29" s="122" t="str">
        <f t="shared" si="7"/>
        <v>5 0</v>
      </c>
      <c r="O29" s="132"/>
      <c r="P29" s="40"/>
      <c r="Q29" s="40"/>
      <c r="R29" s="40"/>
      <c r="S29" s="40"/>
    </row>
    <row r="30" spans="1:19" ht="12.75" customHeight="1" x14ac:dyDescent="0.35">
      <c r="A30" s="121">
        <v>5</v>
      </c>
      <c r="B30" s="121">
        <f>CrossTimedRuns!B52</f>
        <v>0</v>
      </c>
      <c r="C30" s="57">
        <f>CrossTimedRuns!C52</f>
        <v>0</v>
      </c>
      <c r="D30" s="57">
        <f>CrossTimedRuns!D52</f>
        <v>0</v>
      </c>
      <c r="E30" s="121">
        <f>CrossTimedRuns!L52</f>
        <v>9999</v>
      </c>
      <c r="G30" s="40"/>
      <c r="H30" s="125">
        <v>3</v>
      </c>
      <c r="I30" s="125">
        <f>B28</f>
        <v>32</v>
      </c>
      <c r="J30" s="125" t="str">
        <f t="shared" si="6"/>
        <v>3 Englert</v>
      </c>
      <c r="K30" s="125"/>
      <c r="L30" s="40"/>
      <c r="M30" s="40"/>
      <c r="N30" s="40"/>
      <c r="O30" s="40"/>
      <c r="P30" s="119" t="s">
        <v>206</v>
      </c>
      <c r="Q30" s="120" t="s">
        <v>91</v>
      </c>
      <c r="R30" s="118" t="s">
        <v>200</v>
      </c>
      <c r="S30" s="120" t="s">
        <v>56</v>
      </c>
    </row>
    <row r="31" spans="1:19" ht="12.75" customHeight="1" x14ac:dyDescent="0.35">
      <c r="A31" s="121">
        <v>6</v>
      </c>
      <c r="B31" s="121">
        <f>CrossTimedRuns!B53</f>
        <v>0</v>
      </c>
      <c r="C31" s="57">
        <f>CrossTimedRuns!C53</f>
        <v>0</v>
      </c>
      <c r="D31" s="57">
        <f>CrossTimedRuns!D53</f>
        <v>0</v>
      </c>
      <c r="E31" s="121">
        <f>CrossTimedRuns!L53</f>
        <v>9999</v>
      </c>
      <c r="G31" s="40"/>
      <c r="H31" s="125">
        <v>6</v>
      </c>
      <c r="I31" s="125">
        <f t="shared" ref="I31:I32" si="10">B31</f>
        <v>0</v>
      </c>
      <c r="J31" s="125" t="str">
        <f t="shared" si="6"/>
        <v>5 0</v>
      </c>
      <c r="K31" s="127"/>
      <c r="L31" s="40"/>
      <c r="M31" s="40"/>
      <c r="N31" s="40"/>
      <c r="O31" s="40"/>
      <c r="P31" s="40"/>
      <c r="Q31" s="125"/>
      <c r="R31" s="125" t="str">
        <f t="shared" ref="R31:R32" si="11">RANK(VLOOKUP(Q31,$B$26:$E$33,4,FALSE),$E$26:$E$33,1) &amp; " " &amp; VLOOKUP(Q31,$B$26:$E$33,2,FALSE)</f>
        <v>5 0</v>
      </c>
      <c r="S31" s="125"/>
    </row>
    <row r="32" spans="1:19" ht="12.75" customHeight="1" x14ac:dyDescent="0.35">
      <c r="A32" s="121">
        <v>7</v>
      </c>
      <c r="B32" s="121">
        <f>CrossTimedRuns!B54</f>
        <v>0</v>
      </c>
      <c r="C32" s="57">
        <f>CrossTimedRuns!C54</f>
        <v>0</v>
      </c>
      <c r="D32" s="57">
        <f>CrossTimedRuns!D54</f>
        <v>0</v>
      </c>
      <c r="E32" s="121">
        <f>CrossTimedRuns!L54</f>
        <v>9999</v>
      </c>
      <c r="G32" s="40"/>
      <c r="H32" s="122">
        <v>7</v>
      </c>
      <c r="I32" s="122">
        <f t="shared" si="10"/>
        <v>0</v>
      </c>
      <c r="J32" s="122" t="str">
        <f t="shared" si="6"/>
        <v>5 0</v>
      </c>
      <c r="K32" s="122"/>
      <c r="L32" s="40"/>
      <c r="M32" s="40"/>
      <c r="N32" s="40"/>
      <c r="O32" s="40"/>
      <c r="P32" s="40"/>
      <c r="Q32" s="125"/>
      <c r="R32" s="125" t="str">
        <f t="shared" si="11"/>
        <v>5 0</v>
      </c>
      <c r="S32" s="120" t="s">
        <v>57</v>
      </c>
    </row>
    <row r="33" spans="1:19" ht="12.75" customHeight="1" x14ac:dyDescent="0.35">
      <c r="A33" s="121">
        <v>8</v>
      </c>
      <c r="B33" s="121">
        <f>CrossTimedRuns!B55</f>
        <v>0</v>
      </c>
      <c r="C33" s="57">
        <f>CrossTimedRuns!C55</f>
        <v>0</v>
      </c>
      <c r="D33" s="57">
        <f>CrossTimedRuns!D55</f>
        <v>0</v>
      </c>
      <c r="E33" s="121">
        <f>CrossTimedRuns!L55</f>
        <v>9999</v>
      </c>
      <c r="G33" s="40"/>
      <c r="H33" s="122">
        <v>2</v>
      </c>
      <c r="I33" s="122">
        <f>B27</f>
        <v>56</v>
      </c>
      <c r="J33" s="122" t="str">
        <f t="shared" si="6"/>
        <v>2 Moss</v>
      </c>
      <c r="K33" s="132"/>
      <c r="L33" s="40"/>
      <c r="M33" s="40"/>
      <c r="N33" s="40"/>
      <c r="O33" s="40"/>
      <c r="P33" s="40"/>
      <c r="Q33" s="40"/>
      <c r="R33" s="40"/>
      <c r="S33" s="125"/>
    </row>
    <row r="34" spans="1:19" ht="12.75" customHeight="1" x14ac:dyDescent="0.35"/>
    <row r="35" spans="1:19" ht="12.75" customHeight="1" x14ac:dyDescent="0.35"/>
    <row r="36" spans="1:19" ht="12.75" customHeight="1" x14ac:dyDescent="0.35"/>
    <row r="37" spans="1:19" ht="12.75" customHeight="1" x14ac:dyDescent="0.35"/>
    <row r="38" spans="1:19" ht="12.75" customHeight="1" x14ac:dyDescent="0.35"/>
    <row r="39" spans="1:19" ht="12.75" customHeight="1" x14ac:dyDescent="0.35"/>
    <row r="40" spans="1:19" ht="12.75" customHeight="1" x14ac:dyDescent="0.35"/>
    <row r="41" spans="1:19" ht="12.75" customHeight="1" x14ac:dyDescent="0.35"/>
    <row r="42" spans="1:19" ht="12.75" customHeight="1" x14ac:dyDescent="0.35"/>
    <row r="43" spans="1:19" ht="12.75" customHeight="1" x14ac:dyDescent="0.35">
      <c r="H43" s="116"/>
    </row>
    <row r="44" spans="1:19" ht="12.75" customHeight="1" x14ac:dyDescent="0.35"/>
    <row r="45" spans="1:19" ht="12.75" customHeight="1" x14ac:dyDescent="0.35"/>
    <row r="46" spans="1:19" ht="12.75" customHeight="1" x14ac:dyDescent="0.35"/>
    <row r="47" spans="1:19" ht="12.75" customHeight="1" x14ac:dyDescent="0.35"/>
    <row r="48" spans="1:19"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4">
    <mergeCell ref="A11:K11"/>
    <mergeCell ref="A24:K24"/>
    <mergeCell ref="A1:I1"/>
    <mergeCell ref="A2:I2"/>
    <mergeCell ref="A5:B5"/>
    <mergeCell ref="C5:F5"/>
    <mergeCell ref="A6:B6"/>
    <mergeCell ref="C6:F6"/>
    <mergeCell ref="C7:F7"/>
    <mergeCell ref="A7:B7"/>
    <mergeCell ref="A8:B8"/>
    <mergeCell ref="C8:F8"/>
    <mergeCell ref="A9:B9"/>
    <mergeCell ref="C9:F9"/>
  </mergeCells>
  <pageMargins left="0.7" right="0.7" top="0.75" bottom="0.75" header="0" footer="0"/>
  <pageSetup paperSize="9" orientation="portrait"/>
  <headerFooter>
    <oddFooter>&amp;L#000000Público</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000"/>
  <sheetViews>
    <sheetView workbookViewId="0"/>
  </sheetViews>
  <sheetFormatPr defaultColWidth="12.59765625" defaultRowHeight="15" customHeight="1" x14ac:dyDescent="0.35"/>
  <cols>
    <col min="1" max="1" width="9.1328125" customWidth="1"/>
    <col min="2" max="26" width="8.59765625" customWidth="1"/>
  </cols>
  <sheetData>
    <row r="1" spans="1:1" ht="12.75" customHeight="1" x14ac:dyDescent="0.45">
      <c r="A1" s="177" t="s">
        <v>232</v>
      </c>
    </row>
    <row r="2" spans="1:1" ht="12.75" customHeight="1" x14ac:dyDescent="0.45">
      <c r="A2" s="177"/>
    </row>
    <row r="3" spans="1:1" ht="12.75" customHeight="1" x14ac:dyDescent="0.45">
      <c r="A3" s="177"/>
    </row>
    <row r="4" spans="1:1" ht="12.75" customHeight="1" x14ac:dyDescent="0.45">
      <c r="A4" s="177"/>
    </row>
    <row r="5" spans="1:1" ht="12.75" customHeight="1" x14ac:dyDescent="0.45">
      <c r="A5" s="177"/>
    </row>
    <row r="6" spans="1:1" ht="12.75" customHeight="1" x14ac:dyDescent="0.45">
      <c r="A6" s="177"/>
    </row>
    <row r="7" spans="1:1" ht="12.75" customHeight="1" x14ac:dyDescent="0.35"/>
    <row r="8" spans="1:1" ht="12.75" customHeight="1" x14ac:dyDescent="0.55000000000000004">
      <c r="A8" s="178" t="s">
        <v>233</v>
      </c>
    </row>
    <row r="9" spans="1:1" ht="12.75" customHeight="1" x14ac:dyDescent="0.55000000000000004">
      <c r="A9" s="179" t="s">
        <v>234</v>
      </c>
    </row>
    <row r="10" spans="1:1" ht="12.75" customHeight="1" x14ac:dyDescent="0.55000000000000004">
      <c r="A10" s="179" t="s">
        <v>235</v>
      </c>
    </row>
    <row r="11" spans="1:1" ht="12.75" customHeight="1" x14ac:dyDescent="0.55000000000000004">
      <c r="A11" s="179" t="s">
        <v>83</v>
      </c>
    </row>
    <row r="12" spans="1:1" ht="12.75" customHeight="1" x14ac:dyDescent="0.55000000000000004">
      <c r="A12" s="180" t="s">
        <v>236</v>
      </c>
    </row>
    <row r="13" spans="1:1" ht="12.75" customHeight="1" x14ac:dyDescent="0.55000000000000004">
      <c r="A13" s="180" t="s">
        <v>237</v>
      </c>
    </row>
    <row r="14" spans="1:1" ht="12.75" customHeight="1" x14ac:dyDescent="0.55000000000000004">
      <c r="A14" s="180" t="s">
        <v>238</v>
      </c>
    </row>
    <row r="15" spans="1:1" ht="12.75" customHeight="1" x14ac:dyDescent="0.55000000000000004">
      <c r="A15" s="178" t="s">
        <v>239</v>
      </c>
    </row>
    <row r="16" spans="1:1" ht="12.75" customHeight="1" x14ac:dyDescent="0.55000000000000004">
      <c r="A16" s="181" t="s">
        <v>240</v>
      </c>
    </row>
    <row r="17" spans="1:1" ht="12.75" customHeight="1" x14ac:dyDescent="0.55000000000000004">
      <c r="A17" s="181" t="s">
        <v>241</v>
      </c>
    </row>
    <row r="18" spans="1:1" ht="12.75" customHeight="1" x14ac:dyDescent="0.55000000000000004">
      <c r="A18" s="181" t="s">
        <v>242</v>
      </c>
    </row>
    <row r="19" spans="1:1" ht="12.75" customHeight="1" x14ac:dyDescent="0.55000000000000004">
      <c r="A19" s="181" t="s">
        <v>243</v>
      </c>
    </row>
    <row r="20" spans="1:1" ht="12.75" customHeight="1" x14ac:dyDescent="0.55000000000000004">
      <c r="A20" s="178" t="s">
        <v>244</v>
      </c>
    </row>
    <row r="21" spans="1:1" ht="12.75" customHeight="1" x14ac:dyDescent="0.55000000000000004">
      <c r="A21" s="179" t="s">
        <v>245</v>
      </c>
    </row>
    <row r="22" spans="1:1" ht="12.75" customHeight="1" x14ac:dyDescent="0.55000000000000004">
      <c r="A22" s="180" t="s">
        <v>246</v>
      </c>
    </row>
    <row r="23" spans="1:1" ht="12.75" customHeight="1" x14ac:dyDescent="0.55000000000000004">
      <c r="A23" s="180" t="s">
        <v>247</v>
      </c>
    </row>
    <row r="24" spans="1:1" ht="12.75" customHeight="1" x14ac:dyDescent="0.55000000000000004">
      <c r="A24" s="179" t="s">
        <v>248</v>
      </c>
    </row>
    <row r="25" spans="1:1" ht="12.75" customHeight="1" x14ac:dyDescent="0.55000000000000004">
      <c r="A25" s="180" t="s">
        <v>249</v>
      </c>
    </row>
    <row r="26" spans="1:1" ht="12.75" customHeight="1" x14ac:dyDescent="0.55000000000000004">
      <c r="A26" s="180" t="s">
        <v>250</v>
      </c>
    </row>
    <row r="27" spans="1:1" ht="12.75" customHeight="1" x14ac:dyDescent="0.55000000000000004">
      <c r="A27" s="178"/>
    </row>
    <row r="28" spans="1:1" ht="12.75" customHeight="1" x14ac:dyDescent="0.55000000000000004">
      <c r="A28" s="178"/>
    </row>
    <row r="29" spans="1:1" ht="12.75" customHeight="1" x14ac:dyDescent="0.55000000000000004">
      <c r="A29" s="178" t="s">
        <v>251</v>
      </c>
    </row>
    <row r="30" spans="1:1" ht="12.75" customHeight="1" x14ac:dyDescent="0.55000000000000004">
      <c r="A30" s="180" t="s">
        <v>252</v>
      </c>
    </row>
    <row r="31" spans="1:1" ht="12.75" customHeight="1" x14ac:dyDescent="0.55000000000000004">
      <c r="A31" s="178"/>
    </row>
    <row r="32" spans="1:1" ht="12.75" customHeight="1" x14ac:dyDescent="0.55000000000000004">
      <c r="A32" s="178" t="s">
        <v>253</v>
      </c>
    </row>
    <row r="33" spans="1:1" ht="12.75" customHeight="1" x14ac:dyDescent="0.35"/>
    <row r="34" spans="1:1" ht="12.75" customHeight="1" x14ac:dyDescent="0.45">
      <c r="A34" s="182" t="s">
        <v>254</v>
      </c>
    </row>
    <row r="35" spans="1:1" ht="12.75" customHeight="1" x14ac:dyDescent="0.35"/>
    <row r="36" spans="1:1" ht="12.75" customHeight="1" x14ac:dyDescent="0.45">
      <c r="A36" s="177" t="s">
        <v>255</v>
      </c>
    </row>
    <row r="37" spans="1:1" ht="12.75" customHeight="1" x14ac:dyDescent="0.35"/>
    <row r="38" spans="1:1" ht="12.75" customHeight="1" x14ac:dyDescent="0.45">
      <c r="A38" s="182" t="s">
        <v>256</v>
      </c>
    </row>
    <row r="39" spans="1:1" ht="12.75" customHeight="1" x14ac:dyDescent="0.35"/>
    <row r="40" spans="1:1" ht="12.75" customHeight="1" x14ac:dyDescent="0.45">
      <c r="A40" s="177" t="s">
        <v>257</v>
      </c>
    </row>
    <row r="41" spans="1:1" ht="12.75" customHeight="1" x14ac:dyDescent="0.35"/>
    <row r="42" spans="1:1" ht="12.75" customHeight="1" x14ac:dyDescent="0.45">
      <c r="A42" s="182" t="s">
        <v>258</v>
      </c>
    </row>
    <row r="43" spans="1:1" ht="12.75" customHeight="1" x14ac:dyDescent="0.35"/>
    <row r="44" spans="1:1" ht="12.75" customHeight="1" x14ac:dyDescent="0.45">
      <c r="A44" s="177" t="s">
        <v>259</v>
      </c>
    </row>
    <row r="45" spans="1:1" ht="12.75" customHeight="1" x14ac:dyDescent="0.35"/>
    <row r="46" spans="1:1" ht="12.75" customHeight="1" x14ac:dyDescent="0.45">
      <c r="A46" s="182" t="s">
        <v>260</v>
      </c>
    </row>
    <row r="47" spans="1:1" ht="12.75" customHeight="1" x14ac:dyDescent="0.35"/>
    <row r="48" spans="1:1" ht="12.75" customHeight="1" x14ac:dyDescent="0.45">
      <c r="A48" s="177" t="s">
        <v>261</v>
      </c>
    </row>
    <row r="49" spans="1:1" ht="12.75" customHeight="1" x14ac:dyDescent="0.35"/>
    <row r="50" spans="1:1" ht="12.75" customHeight="1" x14ac:dyDescent="0.45">
      <c r="A50" s="177" t="s">
        <v>262</v>
      </c>
    </row>
    <row r="51" spans="1:1" ht="12.75" customHeight="1" x14ac:dyDescent="0.35"/>
    <row r="52" spans="1:1" ht="12.75" customHeight="1" x14ac:dyDescent="0.45">
      <c r="A52" s="177" t="s">
        <v>263</v>
      </c>
    </row>
    <row r="53" spans="1:1" ht="12.75" customHeight="1" x14ac:dyDescent="0.35"/>
    <row r="54" spans="1:1" ht="12.75" customHeight="1" x14ac:dyDescent="0.45">
      <c r="A54" s="177" t="s">
        <v>264</v>
      </c>
    </row>
    <row r="55" spans="1:1" ht="12.75" customHeight="1" x14ac:dyDescent="0.35"/>
    <row r="56" spans="1:1" ht="12.75" customHeight="1" x14ac:dyDescent="0.45">
      <c r="A56" s="177" t="s">
        <v>265</v>
      </c>
    </row>
    <row r="57" spans="1:1" ht="12.75" customHeight="1" x14ac:dyDescent="0.35"/>
    <row r="58" spans="1:1" ht="12.75" customHeight="1" x14ac:dyDescent="0.45">
      <c r="A58" s="177" t="s">
        <v>266</v>
      </c>
    </row>
    <row r="59" spans="1:1" ht="12.75" customHeight="1" x14ac:dyDescent="0.35"/>
    <row r="60" spans="1:1" ht="12.75" customHeight="1" x14ac:dyDescent="0.45">
      <c r="A60" s="177" t="s">
        <v>267</v>
      </c>
    </row>
    <row r="61" spans="1:1" ht="12.75" customHeight="1" x14ac:dyDescent="0.35"/>
    <row r="62" spans="1:1" ht="12.75" customHeight="1" x14ac:dyDescent="0.45">
      <c r="A62" s="177" t="s">
        <v>268</v>
      </c>
    </row>
    <row r="63" spans="1:1" ht="12.75" customHeight="1" x14ac:dyDescent="0.35"/>
    <row r="64" spans="1:1" ht="12.75" customHeight="1" x14ac:dyDescent="0.55000000000000004">
      <c r="A64" s="178"/>
    </row>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pageMargins left="0.7" right="0.7" top="0.75" bottom="0.75" header="0" footer="0"/>
  <pageSetup paperSize="9" orientation="portrait"/>
  <headerFooter>
    <oddFooter>&amp;L#000000Público</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1:C1000"/>
  <sheetViews>
    <sheetView workbookViewId="0"/>
  </sheetViews>
  <sheetFormatPr defaultColWidth="12.59765625" defaultRowHeight="15" customHeight="1" x14ac:dyDescent="0.35"/>
  <cols>
    <col min="1" max="26" width="8.59765625" customWidth="1"/>
  </cols>
  <sheetData>
    <row r="1" spans="3:3" ht="12.75" customHeight="1" x14ac:dyDescent="0.35"/>
    <row r="2" spans="3:3" ht="12.75" customHeight="1" x14ac:dyDescent="0.35"/>
    <row r="3" spans="3:3" ht="12.75" customHeight="1" x14ac:dyDescent="0.35"/>
    <row r="4" spans="3:3" ht="12.75" customHeight="1" x14ac:dyDescent="0.35">
      <c r="C4" s="183" t="s">
        <v>269</v>
      </c>
    </row>
    <row r="5" spans="3:3" ht="12.75" customHeight="1" x14ac:dyDescent="0.35"/>
    <row r="6" spans="3:3" ht="12.75" customHeight="1" x14ac:dyDescent="0.35"/>
    <row r="7" spans="3:3" ht="12.75" customHeight="1" x14ac:dyDescent="0.35"/>
    <row r="8" spans="3:3" ht="12.75" customHeight="1" x14ac:dyDescent="0.35"/>
    <row r="9" spans="3:3" ht="12.75" customHeight="1" x14ac:dyDescent="0.35"/>
    <row r="10" spans="3:3" ht="12.75" customHeight="1" x14ac:dyDescent="0.35">
      <c r="C10" s="183" t="s">
        <v>270</v>
      </c>
    </row>
    <row r="11" spans="3:3" ht="12.75" customHeight="1" x14ac:dyDescent="0.35"/>
    <row r="12" spans="3:3" ht="12.75" customHeight="1" x14ac:dyDescent="0.35"/>
    <row r="13" spans="3:3" ht="12.75" customHeight="1" x14ac:dyDescent="0.35"/>
    <row r="14" spans="3:3" ht="12.75" customHeight="1" x14ac:dyDescent="0.35"/>
    <row r="15" spans="3:3" ht="12.75" customHeight="1" x14ac:dyDescent="0.35"/>
    <row r="16" spans="3:3" ht="12.75" customHeight="1" x14ac:dyDescent="0.35"/>
    <row r="17" ht="12.75" customHeight="1" x14ac:dyDescent="0.35"/>
    <row r="18" ht="12.75" customHeight="1" x14ac:dyDescent="0.35"/>
    <row r="19" ht="12.75" customHeight="1" x14ac:dyDescent="0.35"/>
    <row r="20" ht="12.75" customHeight="1" x14ac:dyDescent="0.35"/>
    <row r="21" ht="12.75" customHeight="1" x14ac:dyDescent="0.35"/>
    <row r="22" ht="12.75" customHeight="1" x14ac:dyDescent="0.35"/>
    <row r="23" ht="12.75" customHeight="1" x14ac:dyDescent="0.35"/>
    <row r="24" ht="12.75" customHeight="1" x14ac:dyDescent="0.35"/>
    <row r="25" ht="12.75" customHeight="1" x14ac:dyDescent="0.35"/>
    <row r="26" ht="12.75" customHeight="1" x14ac:dyDescent="0.35"/>
    <row r="27" ht="12.75" customHeight="1" x14ac:dyDescent="0.35"/>
    <row r="28" ht="12.75" customHeight="1" x14ac:dyDescent="0.35"/>
    <row r="29" ht="12.75" customHeight="1" x14ac:dyDescent="0.35"/>
    <row r="30" ht="12.75" customHeight="1" x14ac:dyDescent="0.35"/>
    <row r="31" ht="12.75" customHeight="1" x14ac:dyDescent="0.35"/>
    <row r="32" ht="12.75" customHeight="1" x14ac:dyDescent="0.35"/>
    <row r="33" ht="12.75" customHeight="1" x14ac:dyDescent="0.35"/>
    <row r="34" ht="12.75" customHeight="1" x14ac:dyDescent="0.35"/>
    <row r="35" ht="12.75" customHeight="1" x14ac:dyDescent="0.35"/>
    <row r="36" ht="12.75" customHeight="1" x14ac:dyDescent="0.35"/>
    <row r="37" ht="12.75" customHeight="1" x14ac:dyDescent="0.35"/>
    <row r="38" ht="12.75" customHeight="1" x14ac:dyDescent="0.35"/>
    <row r="39" ht="12.75" customHeight="1" x14ac:dyDescent="0.35"/>
    <row r="40" ht="12.75" customHeight="1" x14ac:dyDescent="0.35"/>
    <row r="41" ht="12.75" customHeight="1" x14ac:dyDescent="0.35"/>
    <row r="42" ht="12.75" customHeight="1" x14ac:dyDescent="0.35"/>
    <row r="43" ht="12.75" customHeight="1" x14ac:dyDescent="0.35"/>
    <row r="44" ht="12.75" customHeight="1" x14ac:dyDescent="0.35"/>
    <row r="45" ht="12.75" customHeight="1" x14ac:dyDescent="0.35"/>
    <row r="46" ht="12.75" customHeight="1" x14ac:dyDescent="0.35"/>
    <row r="47" ht="12.75" customHeight="1" x14ac:dyDescent="0.35"/>
    <row r="48"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pageMargins left="0.7" right="0.7" top="0.75" bottom="0.75" header="0" footer="0"/>
  <pageSetup paperSize="9" orientation="portrait"/>
  <headerFooter>
    <oddFooter>&amp;L#000000Público</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defaultColWidth="12.59765625" defaultRowHeight="15" customHeight="1" x14ac:dyDescent="0.35"/>
  <cols>
    <col min="1" max="1" width="82.73046875" customWidth="1"/>
    <col min="2" max="26" width="8.59765625" customWidth="1"/>
  </cols>
  <sheetData>
    <row r="1" spans="1:1" ht="12.75" customHeight="1" x14ac:dyDescent="0.5">
      <c r="A1" s="184" t="s">
        <v>271</v>
      </c>
    </row>
    <row r="2" spans="1:1" ht="12.75" customHeight="1" x14ac:dyDescent="0.5">
      <c r="A2" s="184" t="s">
        <v>272</v>
      </c>
    </row>
    <row r="3" spans="1:1" ht="12.75" customHeight="1" x14ac:dyDescent="0.5">
      <c r="A3" s="184" t="s">
        <v>273</v>
      </c>
    </row>
    <row r="4" spans="1:1" ht="12.75" customHeight="1" x14ac:dyDescent="0.5">
      <c r="A4" s="184" t="s">
        <v>274</v>
      </c>
    </row>
    <row r="5" spans="1:1" ht="12.75" customHeight="1" x14ac:dyDescent="0.5">
      <c r="A5" s="184" t="s">
        <v>275</v>
      </c>
    </row>
    <row r="6" spans="1:1" ht="12.75" customHeight="1" x14ac:dyDescent="0.5">
      <c r="A6" s="184" t="s">
        <v>276</v>
      </c>
    </row>
    <row r="7" spans="1:1" ht="12.75" customHeight="1" x14ac:dyDescent="0.5">
      <c r="A7" s="184" t="s">
        <v>277</v>
      </c>
    </row>
    <row r="8" spans="1:1" ht="12.75" customHeight="1" x14ac:dyDescent="0.5">
      <c r="A8" s="184" t="s">
        <v>278</v>
      </c>
    </row>
    <row r="9" spans="1:1" ht="12.75" customHeight="1" x14ac:dyDescent="0.5">
      <c r="A9" s="184" t="s">
        <v>279</v>
      </c>
    </row>
    <row r="10" spans="1:1" ht="12.75" customHeight="1" x14ac:dyDescent="0.5">
      <c r="A10" s="184" t="s">
        <v>280</v>
      </c>
    </row>
    <row r="11" spans="1:1" ht="12.75" customHeight="1" x14ac:dyDescent="0.5">
      <c r="A11" s="184" t="s">
        <v>281</v>
      </c>
    </row>
    <row r="12" spans="1:1" ht="12.75" customHeight="1" x14ac:dyDescent="0.5">
      <c r="A12" s="184" t="s">
        <v>282</v>
      </c>
    </row>
    <row r="13" spans="1:1" ht="12.75" customHeight="1" x14ac:dyDescent="0.5">
      <c r="A13" s="184" t="s">
        <v>283</v>
      </c>
    </row>
    <row r="14" spans="1:1" ht="12.75" customHeight="1" x14ac:dyDescent="0.5">
      <c r="A14" s="184" t="s">
        <v>284</v>
      </c>
    </row>
    <row r="15" spans="1:1" ht="12.75" customHeight="1" x14ac:dyDescent="0.5">
      <c r="A15" s="184" t="s">
        <v>285</v>
      </c>
    </row>
    <row r="16" spans="1:1" ht="12.75" customHeight="1" x14ac:dyDescent="0.5">
      <c r="A16" s="184" t="s">
        <v>286</v>
      </c>
    </row>
    <row r="17" spans="1:1" ht="12.75" customHeight="1" x14ac:dyDescent="0.5">
      <c r="A17" s="184" t="s">
        <v>287</v>
      </c>
    </row>
    <row r="18" spans="1:1" ht="12.75" customHeight="1" x14ac:dyDescent="0.5">
      <c r="A18" s="184" t="s">
        <v>288</v>
      </c>
    </row>
    <row r="19" spans="1:1" ht="12.75" customHeight="1" x14ac:dyDescent="0.5">
      <c r="A19" s="184" t="s">
        <v>289</v>
      </c>
    </row>
    <row r="20" spans="1:1" ht="12.75" customHeight="1" x14ac:dyDescent="0.5">
      <c r="A20" s="184" t="s">
        <v>290</v>
      </c>
    </row>
    <row r="21" spans="1:1" ht="12.75" customHeight="1" x14ac:dyDescent="0.5">
      <c r="A21" s="184" t="s">
        <v>291</v>
      </c>
    </row>
    <row r="22" spans="1:1" ht="12.75" customHeight="1" x14ac:dyDescent="0.5">
      <c r="A22" s="184" t="s">
        <v>292</v>
      </c>
    </row>
    <row r="23" spans="1:1" ht="12.75" customHeight="1" x14ac:dyDescent="0.5">
      <c r="A23" s="184" t="s">
        <v>293</v>
      </c>
    </row>
    <row r="24" spans="1:1" ht="12.75" customHeight="1" x14ac:dyDescent="0.5">
      <c r="A24" s="184" t="s">
        <v>294</v>
      </c>
    </row>
    <row r="25" spans="1:1" ht="12.75" customHeight="1" x14ac:dyDescent="0.5">
      <c r="A25" s="184" t="s">
        <v>295</v>
      </c>
    </row>
    <row r="26" spans="1:1" ht="12.75" customHeight="1" x14ac:dyDescent="0.5">
      <c r="A26" s="184" t="s">
        <v>296</v>
      </c>
    </row>
    <row r="27" spans="1:1" ht="12.75" customHeight="1" x14ac:dyDescent="0.5">
      <c r="A27" s="184" t="s">
        <v>297</v>
      </c>
    </row>
    <row r="28" spans="1:1" ht="12.75" customHeight="1" x14ac:dyDescent="0.5">
      <c r="A28" s="184"/>
    </row>
    <row r="29" spans="1:1" ht="12.75" customHeight="1" x14ac:dyDescent="0.5">
      <c r="A29" s="184" t="s">
        <v>298</v>
      </c>
    </row>
    <row r="30" spans="1:1" ht="12.75" customHeight="1" x14ac:dyDescent="0.5">
      <c r="A30" s="184" t="s">
        <v>299</v>
      </c>
    </row>
    <row r="31" spans="1:1" ht="12.75" customHeight="1" x14ac:dyDescent="0.5">
      <c r="A31" s="184" t="s">
        <v>300</v>
      </c>
    </row>
    <row r="32" spans="1:1" ht="12.75" customHeight="1" x14ac:dyDescent="0.5">
      <c r="A32" s="184" t="s">
        <v>301</v>
      </c>
    </row>
    <row r="33" spans="1:1" ht="12.75" customHeight="1" x14ac:dyDescent="0.5">
      <c r="A33" s="184" t="s">
        <v>302</v>
      </c>
    </row>
    <row r="34" spans="1:1" ht="12.75" customHeight="1" x14ac:dyDescent="0.5">
      <c r="A34" s="184" t="s">
        <v>303</v>
      </c>
    </row>
    <row r="35" spans="1:1" ht="12.75" customHeight="1" x14ac:dyDescent="0.5">
      <c r="A35" s="184" t="s">
        <v>304</v>
      </c>
    </row>
    <row r="36" spans="1:1" ht="12.75" customHeight="1" x14ac:dyDescent="0.35"/>
    <row r="37" spans="1:1" ht="12.75" customHeight="1" x14ac:dyDescent="0.35"/>
    <row r="38" spans="1:1" ht="12.75" customHeight="1" x14ac:dyDescent="0.35"/>
    <row r="39" spans="1:1" ht="12.75" customHeight="1" x14ac:dyDescent="0.35"/>
    <row r="40" spans="1:1" ht="12.75" customHeight="1" x14ac:dyDescent="0.35"/>
    <row r="41" spans="1:1" ht="12.75" customHeight="1" x14ac:dyDescent="0.35"/>
    <row r="42" spans="1:1" ht="12.75" customHeight="1" x14ac:dyDescent="0.35"/>
    <row r="43" spans="1:1" ht="12.75" customHeight="1" x14ac:dyDescent="0.35"/>
    <row r="44" spans="1:1" ht="12.75" customHeight="1" x14ac:dyDescent="0.35"/>
    <row r="45" spans="1:1" ht="12.75" customHeight="1" x14ac:dyDescent="0.35"/>
    <row r="46" spans="1:1" ht="12.75" customHeight="1" x14ac:dyDescent="0.35"/>
    <row r="47" spans="1:1" ht="12.75" customHeight="1" x14ac:dyDescent="0.35"/>
    <row r="48" spans="1:1"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pageMargins left="0.7" right="0.7" top="0.75" bottom="0.75" header="0" footer="0"/>
  <pageSetup paperSize="9" orientation="portrait"/>
  <headerFooter>
    <oddFooter>&amp;L#000000Público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00"/>
  <sheetViews>
    <sheetView tabSelected="1" workbookViewId="0">
      <selection activeCell="H19" sqref="H19"/>
    </sheetView>
  </sheetViews>
  <sheetFormatPr defaultColWidth="12.59765625" defaultRowHeight="15" customHeight="1" x14ac:dyDescent="0.35"/>
  <cols>
    <col min="1" max="1" width="11.46484375" customWidth="1"/>
    <col min="2" max="2" width="4.06640625" customWidth="1"/>
    <col min="3" max="3" width="3.9296875" customWidth="1"/>
    <col min="4" max="4" width="9.46484375" bestFit="1" customWidth="1"/>
    <col min="5" max="5" width="9.59765625" bestFit="1" customWidth="1"/>
    <col min="6" max="7" width="9.19921875" bestFit="1" customWidth="1"/>
    <col min="8" max="8" width="9.796875" bestFit="1" customWidth="1"/>
    <col min="9" max="9" width="8.1328125" bestFit="1" customWidth="1"/>
    <col min="10" max="13" width="7.1328125" bestFit="1" customWidth="1"/>
    <col min="14" max="14" width="7.3984375" bestFit="1" customWidth="1"/>
    <col min="15" max="18" width="7.1328125" bestFit="1" customWidth="1"/>
    <col min="19" max="19" width="7.3984375" bestFit="1" customWidth="1"/>
    <col min="20" max="20" width="9.19921875" bestFit="1" customWidth="1"/>
    <col min="21" max="21" width="8.796875" bestFit="1" customWidth="1"/>
    <col min="22" max="22" width="7.3984375" customWidth="1"/>
    <col min="23" max="27" width="11.46484375" customWidth="1"/>
  </cols>
  <sheetData>
    <row r="1" spans="1:21" ht="12.75" customHeight="1" x14ac:dyDescent="0.7">
      <c r="A1" s="234" t="s">
        <v>80</v>
      </c>
      <c r="B1" s="188"/>
      <c r="C1" s="188"/>
      <c r="D1" s="188"/>
      <c r="E1" s="188"/>
      <c r="F1" s="188"/>
      <c r="G1" s="188"/>
      <c r="H1" s="188"/>
      <c r="I1" s="188"/>
      <c r="J1" s="38"/>
      <c r="K1" s="38"/>
      <c r="L1" s="38"/>
      <c r="M1" s="38"/>
      <c r="N1" s="38"/>
      <c r="O1" s="38"/>
      <c r="P1" s="38"/>
      <c r="Q1" s="38"/>
      <c r="R1" s="38"/>
      <c r="S1" s="38"/>
      <c r="T1" s="38"/>
      <c r="U1" s="38"/>
    </row>
    <row r="2" spans="1:21" ht="12.75" customHeight="1" x14ac:dyDescent="0.5">
      <c r="A2" s="235" t="s">
        <v>81</v>
      </c>
      <c r="B2" s="188"/>
      <c r="C2" s="188"/>
      <c r="D2" s="188"/>
      <c r="E2" s="188"/>
      <c r="F2" s="188"/>
      <c r="G2" s="188"/>
      <c r="H2" s="188"/>
      <c r="I2" s="188"/>
      <c r="J2" s="38"/>
      <c r="K2" s="38"/>
      <c r="L2" s="38"/>
      <c r="M2" s="38"/>
      <c r="N2" s="38"/>
      <c r="O2" s="38"/>
      <c r="P2" s="38"/>
      <c r="Q2" s="38"/>
      <c r="R2" s="38"/>
      <c r="S2" s="38"/>
      <c r="T2" s="38"/>
      <c r="U2" s="38"/>
    </row>
    <row r="3" spans="1:21" ht="12.75" customHeight="1" x14ac:dyDescent="0.35">
      <c r="A3" s="40"/>
      <c r="B3" s="38"/>
      <c r="C3" s="38"/>
      <c r="D3" s="38"/>
      <c r="E3" s="38"/>
      <c r="F3" s="38"/>
      <c r="G3" s="38"/>
      <c r="H3" s="38"/>
      <c r="I3" s="38"/>
      <c r="J3" s="38"/>
      <c r="K3" s="38"/>
      <c r="L3" s="38"/>
      <c r="M3" s="38"/>
      <c r="N3" s="38"/>
      <c r="O3" s="38"/>
      <c r="P3" s="38"/>
      <c r="Q3" s="38"/>
      <c r="R3" s="38"/>
      <c r="S3" s="38"/>
      <c r="T3" s="38"/>
      <c r="U3" s="38"/>
    </row>
    <row r="4" spans="1:21" ht="12.75" customHeight="1" thickBot="1" x14ac:dyDescent="0.4">
      <c r="A4" s="40"/>
      <c r="B4" s="38"/>
      <c r="C4" s="38"/>
      <c r="D4" s="38"/>
      <c r="E4" s="38"/>
      <c r="F4" s="38"/>
      <c r="G4" s="38"/>
      <c r="H4" s="38"/>
      <c r="I4" s="38"/>
      <c r="J4" s="38"/>
      <c r="K4" s="38"/>
      <c r="L4" s="38"/>
      <c r="M4" s="38"/>
      <c r="N4" s="38"/>
      <c r="O4" s="38"/>
      <c r="P4" s="38"/>
      <c r="Q4" s="38"/>
      <c r="R4" s="38"/>
      <c r="S4" s="38"/>
      <c r="T4" s="38"/>
      <c r="U4" s="38"/>
    </row>
    <row r="5" spans="1:21" ht="12.75" customHeight="1" x14ac:dyDescent="0.4">
      <c r="A5" s="236" t="s">
        <v>82</v>
      </c>
      <c r="B5" s="237"/>
      <c r="C5" s="238"/>
      <c r="D5" s="233"/>
      <c r="E5" s="233"/>
      <c r="F5" s="237"/>
      <c r="G5" s="38"/>
      <c r="H5" s="38"/>
      <c r="I5" s="38" t="s">
        <v>305</v>
      </c>
      <c r="J5" s="38"/>
      <c r="K5" s="38"/>
      <c r="L5" s="38"/>
      <c r="M5" s="38"/>
      <c r="N5" s="38"/>
      <c r="O5" s="38"/>
      <c r="P5" s="38"/>
      <c r="Q5" s="38"/>
      <c r="R5" s="38"/>
      <c r="S5" s="38"/>
      <c r="T5" s="38"/>
      <c r="U5" s="38"/>
    </row>
    <row r="6" spans="1:21" ht="12.75" customHeight="1" x14ac:dyDescent="0.4">
      <c r="A6" s="239" t="s">
        <v>83</v>
      </c>
      <c r="B6" s="240"/>
      <c r="C6" s="241"/>
      <c r="D6" s="212"/>
      <c r="E6" s="212"/>
      <c r="F6" s="240"/>
      <c r="G6" s="38"/>
      <c r="H6" s="38"/>
      <c r="I6" s="38" t="s">
        <v>307</v>
      </c>
      <c r="J6" s="38"/>
      <c r="K6" s="38"/>
      <c r="L6" s="38"/>
      <c r="M6" s="38"/>
      <c r="N6" s="38"/>
      <c r="O6" s="38"/>
      <c r="P6" s="38"/>
      <c r="Q6" s="38"/>
      <c r="R6" s="38"/>
      <c r="S6" s="38"/>
      <c r="T6" s="38"/>
      <c r="U6" s="38"/>
    </row>
    <row r="7" spans="1:21" ht="12.75" customHeight="1" x14ac:dyDescent="0.4">
      <c r="A7" s="239" t="s">
        <v>84</v>
      </c>
      <c r="B7" s="240"/>
      <c r="C7" s="241"/>
      <c r="D7" s="212"/>
      <c r="E7" s="212"/>
      <c r="F7" s="240"/>
      <c r="G7" s="38"/>
      <c r="H7" s="38"/>
      <c r="I7" s="38"/>
      <c r="J7" s="38"/>
      <c r="K7" s="38"/>
      <c r="L7" s="38"/>
      <c r="M7" s="38"/>
      <c r="N7" s="38"/>
      <c r="O7" s="38"/>
      <c r="P7" s="38"/>
      <c r="Q7" s="38"/>
      <c r="R7" s="38"/>
      <c r="S7" s="38"/>
      <c r="T7" s="38"/>
      <c r="U7" s="38"/>
    </row>
    <row r="8" spans="1:21" ht="12.75" customHeight="1" x14ac:dyDescent="0.4">
      <c r="A8" s="239" t="s">
        <v>85</v>
      </c>
      <c r="B8" s="240"/>
      <c r="C8" s="241"/>
      <c r="D8" s="212"/>
      <c r="E8" s="212"/>
      <c r="F8" s="240"/>
      <c r="G8" s="38"/>
      <c r="H8" s="38"/>
      <c r="I8" s="38"/>
      <c r="J8" s="38"/>
      <c r="K8" s="38"/>
      <c r="L8" s="38"/>
      <c r="M8" s="38"/>
      <c r="N8" s="38"/>
      <c r="O8" s="38"/>
      <c r="P8" s="38"/>
      <c r="Q8" s="38"/>
      <c r="R8" s="38"/>
      <c r="S8" s="38"/>
      <c r="T8" s="38"/>
      <c r="U8" s="38"/>
    </row>
    <row r="9" spans="1:21" ht="12.75" customHeight="1" thickBot="1" x14ac:dyDescent="0.45">
      <c r="A9" s="242" t="s">
        <v>86</v>
      </c>
      <c r="B9" s="243"/>
      <c r="C9" s="244"/>
      <c r="D9" s="214"/>
      <c r="E9" s="214"/>
      <c r="F9" s="243"/>
      <c r="G9" s="38"/>
      <c r="H9" s="38"/>
      <c r="I9" s="38"/>
      <c r="J9" s="38"/>
      <c r="K9" s="38"/>
      <c r="L9" s="38"/>
      <c r="M9" s="38"/>
      <c r="N9" s="38"/>
      <c r="O9" s="38"/>
      <c r="P9" s="38"/>
      <c r="Q9" s="38"/>
      <c r="R9" s="38"/>
      <c r="S9" s="38"/>
      <c r="T9" s="38"/>
      <c r="U9" s="38"/>
    </row>
    <row r="10" spans="1:21" ht="12.75" customHeight="1" thickBot="1" x14ac:dyDescent="0.4">
      <c r="A10" s="40"/>
      <c r="B10" s="38"/>
      <c r="C10" s="38"/>
      <c r="D10" s="38"/>
      <c r="E10" s="38"/>
      <c r="F10" s="38"/>
      <c r="G10" s="38"/>
      <c r="H10" s="38"/>
      <c r="I10" s="38"/>
      <c r="J10" s="38"/>
      <c r="K10" s="38"/>
      <c r="L10" s="38"/>
      <c r="M10" s="38"/>
      <c r="N10" s="38"/>
      <c r="O10" s="38"/>
      <c r="P10" s="38"/>
      <c r="Q10" s="38"/>
      <c r="R10" s="38"/>
      <c r="S10" s="38"/>
      <c r="T10" s="38"/>
      <c r="U10" s="38"/>
    </row>
    <row r="11" spans="1:21" ht="12.75" customHeight="1" thickBot="1" x14ac:dyDescent="0.45">
      <c r="A11" s="41"/>
      <c r="B11" s="42"/>
      <c r="C11" s="42"/>
      <c r="D11" s="42"/>
      <c r="E11" s="43" t="s">
        <v>87</v>
      </c>
      <c r="F11" s="42"/>
      <c r="G11" s="42"/>
      <c r="H11" s="42"/>
      <c r="I11" s="44"/>
      <c r="J11" s="45"/>
      <c r="K11" s="45"/>
      <c r="L11" s="45"/>
      <c r="M11" s="45"/>
      <c r="N11" s="45" t="s">
        <v>88</v>
      </c>
      <c r="O11" s="45"/>
      <c r="P11" s="45"/>
      <c r="Q11" s="45"/>
      <c r="R11" s="45"/>
      <c r="S11" s="45" t="s">
        <v>89</v>
      </c>
      <c r="T11" s="185"/>
      <c r="U11" s="46"/>
    </row>
    <row r="12" spans="1:21" ht="12.75" customHeight="1" thickBot="1" x14ac:dyDescent="0.45">
      <c r="A12" s="47" t="s">
        <v>90</v>
      </c>
      <c r="B12" s="48" t="s">
        <v>91</v>
      </c>
      <c r="C12" s="48" t="s">
        <v>92</v>
      </c>
      <c r="D12" s="48" t="s">
        <v>93</v>
      </c>
      <c r="E12" s="48" t="s">
        <v>94</v>
      </c>
      <c r="F12" s="48" t="s">
        <v>95</v>
      </c>
      <c r="G12" s="48" t="s">
        <v>96</v>
      </c>
      <c r="H12" s="48" t="s">
        <v>97</v>
      </c>
      <c r="I12" s="49" t="s">
        <v>68</v>
      </c>
      <c r="J12" s="48" t="s">
        <v>98</v>
      </c>
      <c r="K12" s="48" t="s">
        <v>99</v>
      </c>
      <c r="L12" s="48" t="s">
        <v>100</v>
      </c>
      <c r="M12" s="48" t="s">
        <v>101</v>
      </c>
      <c r="N12" s="50" t="s">
        <v>102</v>
      </c>
      <c r="O12" s="48" t="s">
        <v>98</v>
      </c>
      <c r="P12" s="48" t="s">
        <v>99</v>
      </c>
      <c r="Q12" s="48" t="s">
        <v>100</v>
      </c>
      <c r="R12" s="48" t="s">
        <v>101</v>
      </c>
      <c r="S12" s="50" t="s">
        <v>102</v>
      </c>
      <c r="T12" s="50" t="s">
        <v>306</v>
      </c>
      <c r="U12" s="51" t="s">
        <v>103</v>
      </c>
    </row>
    <row r="13" spans="1:21" ht="12.75" customHeight="1" x14ac:dyDescent="0.35">
      <c r="A13" s="52">
        <f t="shared" ref="A13:A37" si="0">RANK(U13,$U$13:$U$37,0)</f>
        <v>1</v>
      </c>
      <c r="B13" s="53"/>
      <c r="C13" s="53"/>
      <c r="D13" s="53"/>
      <c r="E13" s="53"/>
      <c r="F13" s="53"/>
      <c r="G13" s="53"/>
      <c r="H13" s="250"/>
      <c r="I13" s="54" t="e">
        <f>VLOOKUP(YEAR(H13), AgeCat!$A$1:$B$199, 2, FALSE)</f>
        <v>#N/A</v>
      </c>
      <c r="J13" s="55"/>
      <c r="K13" s="55"/>
      <c r="L13" s="55"/>
      <c r="M13" s="55"/>
      <c r="N13" s="53">
        <f t="shared" ref="N13:N37" si="1">(J13+K13+L13+M13)</f>
        <v>0</v>
      </c>
      <c r="O13" s="55"/>
      <c r="P13" s="55"/>
      <c r="Q13" s="55"/>
      <c r="R13" s="55"/>
      <c r="S13" s="53">
        <f t="shared" ref="S13:S37" si="2">(O13+P13+Q13+R13)</f>
        <v>0</v>
      </c>
      <c r="T13" s="186">
        <f>MIN(N13,S13)</f>
        <v>0</v>
      </c>
      <c r="U13" s="56">
        <f t="shared" ref="U13:U37" si="3">MAX(N13,S13)</f>
        <v>0</v>
      </c>
    </row>
    <row r="14" spans="1:21" ht="12.75" customHeight="1" x14ac:dyDescent="0.35">
      <c r="A14" s="52">
        <f t="shared" si="0"/>
        <v>1</v>
      </c>
      <c r="B14" s="53"/>
      <c r="C14" s="53"/>
      <c r="D14" s="53"/>
      <c r="E14" s="53"/>
      <c r="F14" s="53"/>
      <c r="G14" s="53"/>
      <c r="H14" s="53"/>
      <c r="I14" s="54" t="e">
        <f>VLOOKUP(YEAR(H14), AgeCat!$A$1:$B$199, 2, FALSE)</f>
        <v>#N/A</v>
      </c>
      <c r="J14" s="57"/>
      <c r="K14" s="57"/>
      <c r="L14" s="57"/>
      <c r="M14" s="55"/>
      <c r="N14" s="53">
        <f t="shared" si="1"/>
        <v>0</v>
      </c>
      <c r="O14" s="55"/>
      <c r="P14" s="55"/>
      <c r="Q14" s="55"/>
      <c r="R14" s="55"/>
      <c r="S14" s="53">
        <f t="shared" si="2"/>
        <v>0</v>
      </c>
      <c r="T14" s="186">
        <f t="shared" ref="T14:T37" si="4">MIN(N14,S14)</f>
        <v>0</v>
      </c>
      <c r="U14" s="56">
        <f t="shared" si="3"/>
        <v>0</v>
      </c>
    </row>
    <row r="15" spans="1:21" ht="12.75" customHeight="1" x14ac:dyDescent="0.35">
      <c r="A15" s="52">
        <f t="shared" si="0"/>
        <v>1</v>
      </c>
      <c r="B15" s="53"/>
      <c r="C15" s="53"/>
      <c r="D15" s="53"/>
      <c r="E15" s="53"/>
      <c r="F15" s="53"/>
      <c r="G15" s="53"/>
      <c r="H15" s="53"/>
      <c r="I15" s="54" t="e">
        <f>VLOOKUP(YEAR(H15), AgeCat!$A$1:$B$199, 2, FALSE)</f>
        <v>#N/A</v>
      </c>
      <c r="J15" s="57"/>
      <c r="K15" s="57"/>
      <c r="L15" s="57"/>
      <c r="M15" s="55"/>
      <c r="N15" s="53">
        <f t="shared" si="1"/>
        <v>0</v>
      </c>
      <c r="O15" s="55"/>
      <c r="P15" s="55"/>
      <c r="Q15" s="55"/>
      <c r="R15" s="55"/>
      <c r="S15" s="53">
        <f t="shared" si="2"/>
        <v>0</v>
      </c>
      <c r="T15" s="186">
        <f t="shared" si="4"/>
        <v>0</v>
      </c>
      <c r="U15" s="56">
        <f t="shared" si="3"/>
        <v>0</v>
      </c>
    </row>
    <row r="16" spans="1:21" ht="12.75" customHeight="1" x14ac:dyDescent="0.35">
      <c r="A16" s="52">
        <f t="shared" si="0"/>
        <v>1</v>
      </c>
      <c r="B16" s="53"/>
      <c r="C16" s="53"/>
      <c r="D16" s="53"/>
      <c r="E16" s="53"/>
      <c r="F16" s="53"/>
      <c r="G16" s="53"/>
      <c r="H16" s="53"/>
      <c r="I16" s="54" t="e">
        <f>VLOOKUP(YEAR(H16), AgeCat!$A$1:$B$199, 2, FALSE)</f>
        <v>#N/A</v>
      </c>
      <c r="J16" s="57"/>
      <c r="K16" s="57"/>
      <c r="L16" s="57"/>
      <c r="M16" s="55"/>
      <c r="N16" s="53">
        <f t="shared" si="1"/>
        <v>0</v>
      </c>
      <c r="O16" s="55"/>
      <c r="P16" s="55"/>
      <c r="Q16" s="55"/>
      <c r="R16" s="55"/>
      <c r="S16" s="53">
        <f t="shared" si="2"/>
        <v>0</v>
      </c>
      <c r="T16" s="186">
        <f t="shared" si="4"/>
        <v>0</v>
      </c>
      <c r="U16" s="56">
        <f t="shared" si="3"/>
        <v>0</v>
      </c>
    </row>
    <row r="17" spans="1:21" ht="12.75" customHeight="1" x14ac:dyDescent="0.35">
      <c r="A17" s="52">
        <f t="shared" si="0"/>
        <v>1</v>
      </c>
      <c r="B17" s="53"/>
      <c r="C17" s="53"/>
      <c r="D17" s="53"/>
      <c r="E17" s="53"/>
      <c r="F17" s="53"/>
      <c r="G17" s="53"/>
      <c r="H17" s="53"/>
      <c r="I17" s="54" t="e">
        <f>VLOOKUP(YEAR(H17), AgeCat!$A$1:$B$199, 2, FALSE)</f>
        <v>#N/A</v>
      </c>
      <c r="J17" s="57"/>
      <c r="K17" s="57"/>
      <c r="L17" s="57"/>
      <c r="M17" s="55"/>
      <c r="N17" s="53">
        <f t="shared" si="1"/>
        <v>0</v>
      </c>
      <c r="O17" s="55"/>
      <c r="P17" s="55"/>
      <c r="Q17" s="55"/>
      <c r="R17" s="55"/>
      <c r="S17" s="53">
        <f t="shared" si="2"/>
        <v>0</v>
      </c>
      <c r="T17" s="186">
        <f t="shared" si="4"/>
        <v>0</v>
      </c>
      <c r="U17" s="56">
        <f t="shared" si="3"/>
        <v>0</v>
      </c>
    </row>
    <row r="18" spans="1:21" ht="12.75" customHeight="1" thickBot="1" x14ac:dyDescent="0.4">
      <c r="A18" s="52">
        <f t="shared" si="0"/>
        <v>1</v>
      </c>
      <c r="B18" s="58"/>
      <c r="C18" s="58"/>
      <c r="D18" s="58"/>
      <c r="E18" s="58"/>
      <c r="F18" s="58"/>
      <c r="G18" s="58"/>
      <c r="H18" s="58"/>
      <c r="I18" s="54" t="e">
        <f>VLOOKUP(YEAR(H18), AgeCat!$A$1:$B$199, 2, FALSE)</f>
        <v>#N/A</v>
      </c>
      <c r="J18" s="60"/>
      <c r="K18" s="60"/>
      <c r="L18" s="60"/>
      <c r="M18" s="60"/>
      <c r="N18" s="58">
        <f t="shared" si="1"/>
        <v>0</v>
      </c>
      <c r="O18" s="60"/>
      <c r="P18" s="60"/>
      <c r="Q18" s="60"/>
      <c r="R18" s="60"/>
      <c r="S18" s="58">
        <f t="shared" si="2"/>
        <v>0</v>
      </c>
      <c r="T18" s="186">
        <f t="shared" si="4"/>
        <v>0</v>
      </c>
      <c r="U18" s="56">
        <f t="shared" si="3"/>
        <v>0</v>
      </c>
    </row>
    <row r="19" spans="1:21" ht="12.75" customHeight="1" x14ac:dyDescent="0.35">
      <c r="A19" s="52">
        <f t="shared" si="0"/>
        <v>1</v>
      </c>
      <c r="B19" s="53"/>
      <c r="C19" s="53"/>
      <c r="D19" s="53"/>
      <c r="E19" s="53"/>
      <c r="F19" s="53"/>
      <c r="G19" s="53"/>
      <c r="H19" s="250"/>
      <c r="I19" s="54" t="e">
        <f>VLOOKUP(YEAR(H19), AgeCat!$A$1:$B$199, 2, FALSE)</f>
        <v>#N/A</v>
      </c>
      <c r="J19" s="55"/>
      <c r="K19" s="55"/>
      <c r="L19" s="55"/>
      <c r="M19" s="55"/>
      <c r="N19" s="53">
        <f t="shared" si="1"/>
        <v>0</v>
      </c>
      <c r="O19" s="55"/>
      <c r="P19" s="55"/>
      <c r="Q19" s="55"/>
      <c r="R19" s="55"/>
      <c r="S19" s="53">
        <f t="shared" si="2"/>
        <v>0</v>
      </c>
      <c r="T19" s="186">
        <f t="shared" si="4"/>
        <v>0</v>
      </c>
      <c r="U19" s="56">
        <f t="shared" si="3"/>
        <v>0</v>
      </c>
    </row>
    <row r="20" spans="1:21" ht="12.75" customHeight="1" x14ac:dyDescent="0.35">
      <c r="A20" s="52">
        <f t="shared" si="0"/>
        <v>1</v>
      </c>
      <c r="B20" s="53"/>
      <c r="C20" s="53"/>
      <c r="D20" s="53"/>
      <c r="E20" s="53"/>
      <c r="F20" s="53"/>
      <c r="G20" s="53"/>
      <c r="H20" s="53"/>
      <c r="I20" s="54" t="e">
        <f>VLOOKUP(YEAR(H20), AgeCat!$A$1:$B$199, 2, FALSE)</f>
        <v>#N/A</v>
      </c>
      <c r="J20" s="57"/>
      <c r="K20" s="57"/>
      <c r="L20" s="57"/>
      <c r="M20" s="55"/>
      <c r="N20" s="53">
        <f t="shared" si="1"/>
        <v>0</v>
      </c>
      <c r="O20" s="55"/>
      <c r="P20" s="55"/>
      <c r="Q20" s="55"/>
      <c r="R20" s="55"/>
      <c r="S20" s="53">
        <f t="shared" si="2"/>
        <v>0</v>
      </c>
      <c r="T20" s="186">
        <f t="shared" si="4"/>
        <v>0</v>
      </c>
      <c r="U20" s="56">
        <f t="shared" si="3"/>
        <v>0</v>
      </c>
    </row>
    <row r="21" spans="1:21" ht="12.75" customHeight="1" x14ac:dyDescent="0.35">
      <c r="A21" s="52">
        <f t="shared" si="0"/>
        <v>1</v>
      </c>
      <c r="B21" s="53"/>
      <c r="C21" s="53"/>
      <c r="D21" s="53"/>
      <c r="E21" s="53"/>
      <c r="F21" s="53"/>
      <c r="G21" s="53"/>
      <c r="H21" s="53"/>
      <c r="I21" s="54" t="e">
        <f>VLOOKUP(YEAR(H21), AgeCat!$A$1:$B$199, 2, FALSE)</f>
        <v>#N/A</v>
      </c>
      <c r="J21" s="57"/>
      <c r="K21" s="57"/>
      <c r="L21" s="57"/>
      <c r="M21" s="55"/>
      <c r="N21" s="53">
        <f t="shared" si="1"/>
        <v>0</v>
      </c>
      <c r="O21" s="55"/>
      <c r="P21" s="55"/>
      <c r="Q21" s="55"/>
      <c r="R21" s="55"/>
      <c r="S21" s="53">
        <f t="shared" si="2"/>
        <v>0</v>
      </c>
      <c r="T21" s="186">
        <f t="shared" si="4"/>
        <v>0</v>
      </c>
      <c r="U21" s="56">
        <f t="shared" si="3"/>
        <v>0</v>
      </c>
    </row>
    <row r="22" spans="1:21" ht="12.75" customHeight="1" x14ac:dyDescent="0.35">
      <c r="A22" s="52">
        <f t="shared" si="0"/>
        <v>1</v>
      </c>
      <c r="B22" s="53"/>
      <c r="C22" s="53"/>
      <c r="D22" s="53"/>
      <c r="E22" s="53"/>
      <c r="F22" s="53"/>
      <c r="G22" s="53"/>
      <c r="H22" s="53"/>
      <c r="I22" s="54" t="e">
        <f>VLOOKUP(YEAR(H22), AgeCat!$A$1:$B$199, 2, FALSE)</f>
        <v>#N/A</v>
      </c>
      <c r="J22" s="57"/>
      <c r="K22" s="57"/>
      <c r="L22" s="57"/>
      <c r="M22" s="55"/>
      <c r="N22" s="53">
        <f t="shared" si="1"/>
        <v>0</v>
      </c>
      <c r="O22" s="55"/>
      <c r="P22" s="55"/>
      <c r="Q22" s="55"/>
      <c r="R22" s="55"/>
      <c r="S22" s="53">
        <f t="shared" si="2"/>
        <v>0</v>
      </c>
      <c r="T22" s="186">
        <f t="shared" si="4"/>
        <v>0</v>
      </c>
      <c r="U22" s="56">
        <f t="shared" si="3"/>
        <v>0</v>
      </c>
    </row>
    <row r="23" spans="1:21" ht="12.75" customHeight="1" x14ac:dyDescent="0.35">
      <c r="A23" s="52">
        <f t="shared" si="0"/>
        <v>1</v>
      </c>
      <c r="B23" s="53"/>
      <c r="C23" s="53"/>
      <c r="D23" s="53"/>
      <c r="E23" s="53"/>
      <c r="F23" s="53"/>
      <c r="G23" s="53"/>
      <c r="H23" s="53"/>
      <c r="I23" s="54" t="e">
        <f>VLOOKUP(YEAR(H23), AgeCat!$A$1:$B$199, 2, FALSE)</f>
        <v>#N/A</v>
      </c>
      <c r="J23" s="57"/>
      <c r="K23" s="57"/>
      <c r="L23" s="57"/>
      <c r="M23" s="55"/>
      <c r="N23" s="53">
        <f t="shared" si="1"/>
        <v>0</v>
      </c>
      <c r="O23" s="55"/>
      <c r="P23" s="55"/>
      <c r="Q23" s="55"/>
      <c r="R23" s="55"/>
      <c r="S23" s="53">
        <f t="shared" si="2"/>
        <v>0</v>
      </c>
      <c r="T23" s="186">
        <f t="shared" si="4"/>
        <v>0</v>
      </c>
      <c r="U23" s="56">
        <f t="shared" si="3"/>
        <v>0</v>
      </c>
    </row>
    <row r="24" spans="1:21" ht="12.75" customHeight="1" x14ac:dyDescent="0.35">
      <c r="A24" s="52">
        <f t="shared" si="0"/>
        <v>1</v>
      </c>
      <c r="B24" s="53"/>
      <c r="C24" s="53"/>
      <c r="D24" s="53"/>
      <c r="E24" s="53"/>
      <c r="F24" s="53"/>
      <c r="G24" s="53"/>
      <c r="H24" s="53"/>
      <c r="I24" s="54" t="e">
        <f>VLOOKUP(YEAR(H24), AgeCat!$A$1:$B$199, 2, FALSE)</f>
        <v>#N/A</v>
      </c>
      <c r="J24" s="57"/>
      <c r="K24" s="57"/>
      <c r="L24" s="57"/>
      <c r="M24" s="55"/>
      <c r="N24" s="53">
        <f t="shared" si="1"/>
        <v>0</v>
      </c>
      <c r="O24" s="55"/>
      <c r="P24" s="55"/>
      <c r="Q24" s="55"/>
      <c r="R24" s="55"/>
      <c r="S24" s="53">
        <f t="shared" si="2"/>
        <v>0</v>
      </c>
      <c r="T24" s="186">
        <f t="shared" si="4"/>
        <v>0</v>
      </c>
      <c r="U24" s="56">
        <f t="shared" si="3"/>
        <v>0</v>
      </c>
    </row>
    <row r="25" spans="1:21" ht="12.75" customHeight="1" x14ac:dyDescent="0.35">
      <c r="A25" s="52">
        <f t="shared" si="0"/>
        <v>1</v>
      </c>
      <c r="B25" s="53"/>
      <c r="C25" s="53"/>
      <c r="D25" s="53"/>
      <c r="E25" s="53"/>
      <c r="F25" s="53"/>
      <c r="G25" s="53"/>
      <c r="H25" s="53"/>
      <c r="I25" s="54" t="e">
        <f>VLOOKUP(YEAR(H25), AgeCat!$A$1:$B$199, 2, FALSE)</f>
        <v>#N/A</v>
      </c>
      <c r="J25" s="57"/>
      <c r="K25" s="57"/>
      <c r="L25" s="57"/>
      <c r="M25" s="55"/>
      <c r="N25" s="53">
        <f t="shared" si="1"/>
        <v>0</v>
      </c>
      <c r="O25" s="55"/>
      <c r="P25" s="55"/>
      <c r="Q25" s="55"/>
      <c r="R25" s="55"/>
      <c r="S25" s="53">
        <f t="shared" si="2"/>
        <v>0</v>
      </c>
      <c r="T25" s="186">
        <f t="shared" si="4"/>
        <v>0</v>
      </c>
      <c r="U25" s="56">
        <f t="shared" si="3"/>
        <v>0</v>
      </c>
    </row>
    <row r="26" spans="1:21" ht="12.75" customHeight="1" x14ac:dyDescent="0.35">
      <c r="A26" s="52">
        <f t="shared" si="0"/>
        <v>1</v>
      </c>
      <c r="B26" s="53"/>
      <c r="C26" s="53"/>
      <c r="D26" s="53"/>
      <c r="E26" s="53"/>
      <c r="F26" s="53"/>
      <c r="G26" s="53"/>
      <c r="H26" s="53"/>
      <c r="I26" s="54" t="e">
        <f>VLOOKUP(YEAR(H26), AgeCat!$A$1:$B$199, 2, FALSE)</f>
        <v>#N/A</v>
      </c>
      <c r="J26" s="57"/>
      <c r="K26" s="57"/>
      <c r="L26" s="57"/>
      <c r="M26" s="55"/>
      <c r="N26" s="53">
        <f t="shared" si="1"/>
        <v>0</v>
      </c>
      <c r="O26" s="55"/>
      <c r="P26" s="55"/>
      <c r="Q26" s="55"/>
      <c r="R26" s="55"/>
      <c r="S26" s="53">
        <f t="shared" si="2"/>
        <v>0</v>
      </c>
      <c r="T26" s="186">
        <f t="shared" si="4"/>
        <v>0</v>
      </c>
      <c r="U26" s="56">
        <f t="shared" si="3"/>
        <v>0</v>
      </c>
    </row>
    <row r="27" spans="1:21" ht="12.75" customHeight="1" x14ac:dyDescent="0.35">
      <c r="A27" s="52">
        <f t="shared" si="0"/>
        <v>1</v>
      </c>
      <c r="B27" s="53"/>
      <c r="C27" s="53"/>
      <c r="D27" s="53"/>
      <c r="E27" s="53"/>
      <c r="F27" s="53"/>
      <c r="G27" s="53"/>
      <c r="H27" s="53"/>
      <c r="I27" s="54" t="e">
        <f>VLOOKUP(YEAR(H27), AgeCat!$A$1:$B$199, 2, FALSE)</f>
        <v>#N/A</v>
      </c>
      <c r="J27" s="57"/>
      <c r="K27" s="57"/>
      <c r="L27" s="57"/>
      <c r="M27" s="55"/>
      <c r="N27" s="53">
        <f t="shared" si="1"/>
        <v>0</v>
      </c>
      <c r="O27" s="55"/>
      <c r="P27" s="55"/>
      <c r="Q27" s="55"/>
      <c r="R27" s="55"/>
      <c r="S27" s="53">
        <f t="shared" si="2"/>
        <v>0</v>
      </c>
      <c r="T27" s="186">
        <f t="shared" si="4"/>
        <v>0</v>
      </c>
      <c r="U27" s="56">
        <f t="shared" si="3"/>
        <v>0</v>
      </c>
    </row>
    <row r="28" spans="1:21" ht="12.75" customHeight="1" x14ac:dyDescent="0.35">
      <c r="A28" s="52">
        <f t="shared" si="0"/>
        <v>1</v>
      </c>
      <c r="B28" s="53"/>
      <c r="C28" s="53"/>
      <c r="D28" s="53"/>
      <c r="E28" s="53"/>
      <c r="F28" s="53"/>
      <c r="G28" s="53"/>
      <c r="H28" s="53"/>
      <c r="I28" s="54" t="e">
        <f>VLOOKUP(YEAR(H28), AgeCat!$A$1:$B$199, 2, FALSE)</f>
        <v>#N/A</v>
      </c>
      <c r="J28" s="57"/>
      <c r="K28" s="57"/>
      <c r="L28" s="57"/>
      <c r="M28" s="55"/>
      <c r="N28" s="53">
        <f t="shared" si="1"/>
        <v>0</v>
      </c>
      <c r="O28" s="55"/>
      <c r="P28" s="55"/>
      <c r="Q28" s="55"/>
      <c r="R28" s="55"/>
      <c r="S28" s="53">
        <f t="shared" si="2"/>
        <v>0</v>
      </c>
      <c r="T28" s="186">
        <f t="shared" si="4"/>
        <v>0</v>
      </c>
      <c r="U28" s="56">
        <f t="shared" si="3"/>
        <v>0</v>
      </c>
    </row>
    <row r="29" spans="1:21" ht="12.75" customHeight="1" x14ac:dyDescent="0.35">
      <c r="A29" s="52">
        <f t="shared" si="0"/>
        <v>1</v>
      </c>
      <c r="B29" s="53"/>
      <c r="C29" s="53"/>
      <c r="D29" s="53"/>
      <c r="E29" s="53"/>
      <c r="F29" s="53"/>
      <c r="G29" s="53"/>
      <c r="H29" s="53"/>
      <c r="I29" s="54" t="e">
        <f>VLOOKUP(YEAR(H29), AgeCat!$A$1:$B$199, 2, FALSE)</f>
        <v>#N/A</v>
      </c>
      <c r="J29" s="57"/>
      <c r="K29" s="57"/>
      <c r="L29" s="57"/>
      <c r="M29" s="55"/>
      <c r="N29" s="53">
        <f t="shared" si="1"/>
        <v>0</v>
      </c>
      <c r="O29" s="55"/>
      <c r="P29" s="55"/>
      <c r="Q29" s="55"/>
      <c r="R29" s="55"/>
      <c r="S29" s="53">
        <f t="shared" si="2"/>
        <v>0</v>
      </c>
      <c r="T29" s="186">
        <f t="shared" si="4"/>
        <v>0</v>
      </c>
      <c r="U29" s="56">
        <f t="shared" si="3"/>
        <v>0</v>
      </c>
    </row>
    <row r="30" spans="1:21" ht="12.75" customHeight="1" x14ac:dyDescent="0.35">
      <c r="A30" s="52">
        <f t="shared" si="0"/>
        <v>1</v>
      </c>
      <c r="B30" s="53"/>
      <c r="C30" s="53"/>
      <c r="D30" s="53"/>
      <c r="E30" s="53"/>
      <c r="F30" s="53"/>
      <c r="G30" s="53"/>
      <c r="H30" s="53"/>
      <c r="I30" s="54" t="e">
        <f>VLOOKUP(YEAR(H30), AgeCat!$A$1:$B$199, 2, FALSE)</f>
        <v>#N/A</v>
      </c>
      <c r="J30" s="57"/>
      <c r="K30" s="57"/>
      <c r="L30" s="57"/>
      <c r="M30" s="55"/>
      <c r="N30" s="53">
        <f t="shared" si="1"/>
        <v>0</v>
      </c>
      <c r="O30" s="55"/>
      <c r="P30" s="55"/>
      <c r="Q30" s="55"/>
      <c r="R30" s="55"/>
      <c r="S30" s="53">
        <f t="shared" si="2"/>
        <v>0</v>
      </c>
      <c r="T30" s="186">
        <f t="shared" si="4"/>
        <v>0</v>
      </c>
      <c r="U30" s="56">
        <f t="shared" si="3"/>
        <v>0</v>
      </c>
    </row>
    <row r="31" spans="1:21" ht="12.75" customHeight="1" x14ac:dyDescent="0.35">
      <c r="A31" s="52">
        <f t="shared" si="0"/>
        <v>1</v>
      </c>
      <c r="B31" s="53"/>
      <c r="C31" s="53"/>
      <c r="D31" s="53"/>
      <c r="E31" s="53"/>
      <c r="F31" s="53"/>
      <c r="G31" s="53"/>
      <c r="H31" s="53"/>
      <c r="I31" s="54" t="e">
        <f>VLOOKUP(YEAR(H31), AgeCat!$A$1:$B$199, 2, FALSE)</f>
        <v>#N/A</v>
      </c>
      <c r="J31" s="57"/>
      <c r="K31" s="57"/>
      <c r="L31" s="57"/>
      <c r="M31" s="55"/>
      <c r="N31" s="53">
        <f t="shared" si="1"/>
        <v>0</v>
      </c>
      <c r="O31" s="55"/>
      <c r="P31" s="55"/>
      <c r="Q31" s="55"/>
      <c r="R31" s="55"/>
      <c r="S31" s="53">
        <f t="shared" si="2"/>
        <v>0</v>
      </c>
      <c r="T31" s="186">
        <f t="shared" si="4"/>
        <v>0</v>
      </c>
      <c r="U31" s="56">
        <f t="shared" si="3"/>
        <v>0</v>
      </c>
    </row>
    <row r="32" spans="1:21" ht="12.75" customHeight="1" x14ac:dyDescent="0.35">
      <c r="A32" s="52">
        <f t="shared" si="0"/>
        <v>1</v>
      </c>
      <c r="B32" s="53"/>
      <c r="C32" s="53"/>
      <c r="D32" s="53"/>
      <c r="E32" s="53"/>
      <c r="F32" s="53"/>
      <c r="G32" s="53"/>
      <c r="H32" s="53"/>
      <c r="I32" s="54" t="e">
        <f>VLOOKUP(YEAR(H32), AgeCat!$A$1:$B$199, 2, FALSE)</f>
        <v>#N/A</v>
      </c>
      <c r="J32" s="57"/>
      <c r="K32" s="57"/>
      <c r="L32" s="57"/>
      <c r="M32" s="55"/>
      <c r="N32" s="53">
        <f t="shared" si="1"/>
        <v>0</v>
      </c>
      <c r="O32" s="55"/>
      <c r="P32" s="55"/>
      <c r="Q32" s="55"/>
      <c r="R32" s="55"/>
      <c r="S32" s="53">
        <f t="shared" si="2"/>
        <v>0</v>
      </c>
      <c r="T32" s="186">
        <f t="shared" si="4"/>
        <v>0</v>
      </c>
      <c r="U32" s="56">
        <f t="shared" si="3"/>
        <v>0</v>
      </c>
    </row>
    <row r="33" spans="1:21" ht="12.75" customHeight="1" x14ac:dyDescent="0.35">
      <c r="A33" s="52">
        <f t="shared" si="0"/>
        <v>1</v>
      </c>
      <c r="B33" s="53"/>
      <c r="C33" s="53"/>
      <c r="D33" s="53"/>
      <c r="E33" s="53"/>
      <c r="F33" s="53"/>
      <c r="G33" s="53"/>
      <c r="H33" s="53"/>
      <c r="I33" s="54" t="e">
        <f>VLOOKUP(YEAR(H33), AgeCat!$A$1:$B$199, 2, FALSE)</f>
        <v>#N/A</v>
      </c>
      <c r="J33" s="57"/>
      <c r="K33" s="57"/>
      <c r="L33" s="57"/>
      <c r="M33" s="55"/>
      <c r="N33" s="53">
        <f t="shared" si="1"/>
        <v>0</v>
      </c>
      <c r="O33" s="55"/>
      <c r="P33" s="55"/>
      <c r="Q33" s="55"/>
      <c r="R33" s="55"/>
      <c r="S33" s="53">
        <f t="shared" si="2"/>
        <v>0</v>
      </c>
      <c r="T33" s="186">
        <f t="shared" si="4"/>
        <v>0</v>
      </c>
      <c r="U33" s="56">
        <f t="shared" si="3"/>
        <v>0</v>
      </c>
    </row>
    <row r="34" spans="1:21" ht="12.75" customHeight="1" x14ac:dyDescent="0.35">
      <c r="A34" s="52">
        <f t="shared" si="0"/>
        <v>1</v>
      </c>
      <c r="B34" s="53"/>
      <c r="C34" s="53"/>
      <c r="D34" s="53"/>
      <c r="E34" s="53"/>
      <c r="F34" s="53"/>
      <c r="G34" s="53"/>
      <c r="H34" s="53"/>
      <c r="I34" s="54" t="e">
        <f>VLOOKUP(YEAR(H34), AgeCat!$A$1:$B$199, 2, FALSE)</f>
        <v>#N/A</v>
      </c>
      <c r="J34" s="57"/>
      <c r="K34" s="57"/>
      <c r="L34" s="57"/>
      <c r="M34" s="55"/>
      <c r="N34" s="53">
        <f t="shared" si="1"/>
        <v>0</v>
      </c>
      <c r="O34" s="55"/>
      <c r="P34" s="55"/>
      <c r="Q34" s="55"/>
      <c r="R34" s="55"/>
      <c r="S34" s="53">
        <f t="shared" si="2"/>
        <v>0</v>
      </c>
      <c r="T34" s="186">
        <f t="shared" si="4"/>
        <v>0</v>
      </c>
      <c r="U34" s="56">
        <f t="shared" si="3"/>
        <v>0</v>
      </c>
    </row>
    <row r="35" spans="1:21" ht="12.75" customHeight="1" x14ac:dyDescent="0.35">
      <c r="A35" s="52">
        <f t="shared" si="0"/>
        <v>1</v>
      </c>
      <c r="B35" s="53"/>
      <c r="C35" s="53"/>
      <c r="D35" s="53"/>
      <c r="E35" s="53"/>
      <c r="F35" s="53"/>
      <c r="G35" s="53"/>
      <c r="H35" s="53"/>
      <c r="I35" s="54" t="e">
        <f>VLOOKUP(YEAR(H35), AgeCat!$A$1:$B$199, 2, FALSE)</f>
        <v>#N/A</v>
      </c>
      <c r="J35" s="57"/>
      <c r="K35" s="57"/>
      <c r="L35" s="57"/>
      <c r="M35" s="55"/>
      <c r="N35" s="53">
        <f t="shared" si="1"/>
        <v>0</v>
      </c>
      <c r="O35" s="55"/>
      <c r="P35" s="55"/>
      <c r="Q35" s="55"/>
      <c r="R35" s="55"/>
      <c r="S35" s="53">
        <f t="shared" si="2"/>
        <v>0</v>
      </c>
      <c r="T35" s="186">
        <f t="shared" si="4"/>
        <v>0</v>
      </c>
      <c r="U35" s="56">
        <f t="shared" si="3"/>
        <v>0</v>
      </c>
    </row>
    <row r="36" spans="1:21" ht="12.75" customHeight="1" x14ac:dyDescent="0.35">
      <c r="A36" s="52">
        <f t="shared" si="0"/>
        <v>1</v>
      </c>
      <c r="B36" s="53"/>
      <c r="C36" s="53"/>
      <c r="D36" s="53"/>
      <c r="E36" s="53"/>
      <c r="F36" s="53"/>
      <c r="G36" s="53"/>
      <c r="H36" s="53"/>
      <c r="I36" s="54" t="e">
        <f>VLOOKUP(YEAR(H36), AgeCat!$A$1:$B$199, 2, FALSE)</f>
        <v>#N/A</v>
      </c>
      <c r="J36" s="57"/>
      <c r="K36" s="57"/>
      <c r="L36" s="57"/>
      <c r="M36" s="55"/>
      <c r="N36" s="53">
        <f t="shared" si="1"/>
        <v>0</v>
      </c>
      <c r="O36" s="55"/>
      <c r="P36" s="55"/>
      <c r="Q36" s="55"/>
      <c r="R36" s="55"/>
      <c r="S36" s="53">
        <f t="shared" si="2"/>
        <v>0</v>
      </c>
      <c r="T36" s="186">
        <f t="shared" si="4"/>
        <v>0</v>
      </c>
      <c r="U36" s="56">
        <f t="shared" si="3"/>
        <v>0</v>
      </c>
    </row>
    <row r="37" spans="1:21" ht="12.75" customHeight="1" thickBot="1" x14ac:dyDescent="0.4">
      <c r="A37" s="52">
        <f t="shared" si="0"/>
        <v>1</v>
      </c>
      <c r="B37" s="61"/>
      <c r="C37" s="61"/>
      <c r="D37" s="61"/>
      <c r="E37" s="61"/>
      <c r="F37" s="61"/>
      <c r="G37" s="61"/>
      <c r="H37" s="61"/>
      <c r="I37" s="54" t="e">
        <f>VLOOKUP(YEAR(H37), AgeCat!$A$1:$B$199, 2, FALSE)</f>
        <v>#N/A</v>
      </c>
      <c r="J37" s="60"/>
      <c r="K37" s="60"/>
      <c r="L37" s="60"/>
      <c r="M37" s="63"/>
      <c r="N37" s="58">
        <f t="shared" si="1"/>
        <v>0</v>
      </c>
      <c r="O37" s="63"/>
      <c r="P37" s="63"/>
      <c r="Q37" s="63"/>
      <c r="R37" s="63"/>
      <c r="S37" s="58">
        <f t="shared" si="2"/>
        <v>0</v>
      </c>
      <c r="T37" s="186">
        <f t="shared" si="4"/>
        <v>0</v>
      </c>
      <c r="U37" s="56">
        <f t="shared" si="3"/>
        <v>0</v>
      </c>
    </row>
    <row r="38" spans="1:21" ht="12.75" customHeight="1" thickBot="1" x14ac:dyDescent="0.4">
      <c r="A38" s="40"/>
      <c r="B38" s="38"/>
      <c r="C38" s="38"/>
      <c r="D38" s="38"/>
      <c r="E38" s="38"/>
      <c r="F38" s="38"/>
      <c r="G38" s="38"/>
      <c r="H38" s="38"/>
      <c r="I38" s="38"/>
      <c r="J38" s="38"/>
      <c r="K38" s="38"/>
      <c r="L38" s="38"/>
      <c r="M38" s="38"/>
      <c r="N38" s="38"/>
      <c r="O38" s="38"/>
      <c r="P38" s="38"/>
      <c r="Q38" s="38"/>
      <c r="R38" s="38"/>
      <c r="S38" s="38"/>
      <c r="T38" s="38"/>
      <c r="U38" s="38"/>
    </row>
    <row r="39" spans="1:21" ht="12.75" customHeight="1" thickBot="1" x14ac:dyDescent="0.45">
      <c r="A39" s="64"/>
      <c r="B39" s="65"/>
      <c r="C39" s="45"/>
      <c r="D39" s="45"/>
      <c r="E39" s="66" t="s">
        <v>104</v>
      </c>
      <c r="F39" s="45"/>
      <c r="G39" s="45"/>
      <c r="H39" s="45"/>
      <c r="I39" s="46"/>
      <c r="J39" s="45"/>
      <c r="K39" s="45"/>
      <c r="L39" s="45"/>
      <c r="M39" s="45"/>
      <c r="N39" s="45" t="s">
        <v>88</v>
      </c>
      <c r="O39" s="45"/>
      <c r="P39" s="45"/>
      <c r="Q39" s="45"/>
      <c r="R39" s="45"/>
      <c r="S39" s="45" t="s">
        <v>89</v>
      </c>
      <c r="T39" s="185"/>
      <c r="U39" s="46"/>
    </row>
    <row r="40" spans="1:21" ht="12.75" customHeight="1" thickBot="1" x14ac:dyDescent="0.45">
      <c r="A40" s="47"/>
      <c r="B40" s="48" t="s">
        <v>91</v>
      </c>
      <c r="C40" s="48" t="s">
        <v>92</v>
      </c>
      <c r="D40" s="48" t="s">
        <v>93</v>
      </c>
      <c r="E40" s="48" t="s">
        <v>94</v>
      </c>
      <c r="F40" s="48" t="s">
        <v>96</v>
      </c>
      <c r="G40" s="48" t="s">
        <v>108</v>
      </c>
      <c r="H40" s="48" t="s">
        <v>97</v>
      </c>
      <c r="I40" s="49" t="s">
        <v>68</v>
      </c>
      <c r="J40" s="48" t="s">
        <v>98</v>
      </c>
      <c r="K40" s="48" t="s">
        <v>99</v>
      </c>
      <c r="L40" s="48" t="s">
        <v>100</v>
      </c>
      <c r="M40" s="48" t="s">
        <v>101</v>
      </c>
      <c r="N40" s="50" t="s">
        <v>102</v>
      </c>
      <c r="O40" s="48" t="s">
        <v>98</v>
      </c>
      <c r="P40" s="48" t="s">
        <v>99</v>
      </c>
      <c r="Q40" s="48" t="s">
        <v>100</v>
      </c>
      <c r="R40" s="48" t="s">
        <v>101</v>
      </c>
      <c r="S40" s="50" t="s">
        <v>102</v>
      </c>
      <c r="T40" s="50" t="s">
        <v>306</v>
      </c>
      <c r="U40" s="51" t="s">
        <v>103</v>
      </c>
    </row>
    <row r="41" spans="1:21" ht="12.75" customHeight="1" x14ac:dyDescent="0.35">
      <c r="A41" s="52">
        <f t="shared" ref="A41:A140" si="5">RANK(U41,$U$41:$U$140,0)</f>
        <v>1</v>
      </c>
      <c r="B41" s="67"/>
      <c r="C41" s="53"/>
      <c r="D41" s="53"/>
      <c r="E41" s="53"/>
      <c r="F41" s="53"/>
      <c r="G41" s="53"/>
      <c r="H41" s="53"/>
      <c r="I41" s="54" t="e">
        <f>VLOOKUP(YEAR(H41), AgeCat!$A$1:$B$199, 2, FALSE)</f>
        <v>#N/A</v>
      </c>
      <c r="J41" s="55"/>
      <c r="K41" s="55"/>
      <c r="L41" s="55"/>
      <c r="M41" s="55"/>
      <c r="N41" s="53">
        <f t="shared" ref="N41:N140" si="6">(J41+K41+L41+M41)</f>
        <v>0</v>
      </c>
      <c r="O41" s="55"/>
      <c r="P41" s="55"/>
      <c r="Q41" s="55"/>
      <c r="R41" s="55"/>
      <c r="S41" s="53">
        <f t="shared" ref="S41:S72" si="7">(O41+P41+Q41+R41)</f>
        <v>0</v>
      </c>
      <c r="T41" s="186">
        <f>MIN(N41,S41)</f>
        <v>0</v>
      </c>
      <c r="U41" s="56">
        <f t="shared" ref="U41:U72" si="8">MAX(N41,S41)</f>
        <v>0</v>
      </c>
    </row>
    <row r="42" spans="1:21" ht="12.75" customHeight="1" x14ac:dyDescent="0.35">
      <c r="A42" s="52">
        <f t="shared" si="5"/>
        <v>1</v>
      </c>
      <c r="B42" s="67"/>
      <c r="C42" s="53"/>
      <c r="D42" s="53"/>
      <c r="E42" s="53"/>
      <c r="F42" s="53"/>
      <c r="G42" s="53"/>
      <c r="H42" s="53"/>
      <c r="I42" s="54" t="e">
        <f>VLOOKUP(YEAR(H42), AgeCat!$A$1:$B$199, 2, FALSE)</f>
        <v>#N/A</v>
      </c>
      <c r="J42" s="57"/>
      <c r="K42" s="57"/>
      <c r="L42" s="57"/>
      <c r="M42" s="55"/>
      <c r="N42" s="53">
        <f t="shared" si="6"/>
        <v>0</v>
      </c>
      <c r="O42" s="55"/>
      <c r="P42" s="55"/>
      <c r="Q42" s="55"/>
      <c r="R42" s="55"/>
      <c r="S42" s="53">
        <f t="shared" si="7"/>
        <v>0</v>
      </c>
      <c r="T42" s="186">
        <f t="shared" ref="T42:T105" si="9">MIN(N42,S42)</f>
        <v>0</v>
      </c>
      <c r="U42" s="56">
        <f t="shared" si="8"/>
        <v>0</v>
      </c>
    </row>
    <row r="43" spans="1:21" ht="12.75" customHeight="1" x14ac:dyDescent="0.35">
      <c r="A43" s="52">
        <f t="shared" si="5"/>
        <v>1</v>
      </c>
      <c r="B43" s="67"/>
      <c r="C43" s="53"/>
      <c r="D43" s="53"/>
      <c r="E43" s="53"/>
      <c r="F43" s="53"/>
      <c r="G43" s="53"/>
      <c r="H43" s="53"/>
      <c r="I43" s="54" t="e">
        <f>VLOOKUP(YEAR(H43), AgeCat!$A$1:$B$199, 2, FALSE)</f>
        <v>#N/A</v>
      </c>
      <c r="J43" s="57"/>
      <c r="K43" s="57"/>
      <c r="L43" s="57"/>
      <c r="M43" s="55"/>
      <c r="N43" s="53">
        <f t="shared" si="6"/>
        <v>0</v>
      </c>
      <c r="O43" s="55"/>
      <c r="P43" s="55"/>
      <c r="Q43" s="55"/>
      <c r="R43" s="55"/>
      <c r="S43" s="53">
        <f t="shared" si="7"/>
        <v>0</v>
      </c>
      <c r="T43" s="186">
        <f t="shared" si="9"/>
        <v>0</v>
      </c>
      <c r="U43" s="56">
        <f t="shared" si="8"/>
        <v>0</v>
      </c>
    </row>
    <row r="44" spans="1:21" ht="12.75" customHeight="1" x14ac:dyDescent="0.35">
      <c r="A44" s="52">
        <f t="shared" si="5"/>
        <v>1</v>
      </c>
      <c r="B44" s="67"/>
      <c r="C44" s="53"/>
      <c r="D44" s="53"/>
      <c r="E44" s="53"/>
      <c r="F44" s="53"/>
      <c r="G44" s="53"/>
      <c r="H44" s="53"/>
      <c r="I44" s="54" t="e">
        <f>VLOOKUP(YEAR(H44), AgeCat!$A$1:$B$199, 2, FALSE)</f>
        <v>#N/A</v>
      </c>
      <c r="J44" s="57"/>
      <c r="K44" s="57"/>
      <c r="L44" s="57"/>
      <c r="M44" s="55"/>
      <c r="N44" s="53">
        <f t="shared" si="6"/>
        <v>0</v>
      </c>
      <c r="O44" s="55"/>
      <c r="P44" s="55"/>
      <c r="Q44" s="55"/>
      <c r="R44" s="55"/>
      <c r="S44" s="53">
        <f t="shared" si="7"/>
        <v>0</v>
      </c>
      <c r="T44" s="186">
        <f t="shared" si="9"/>
        <v>0</v>
      </c>
      <c r="U44" s="56">
        <f t="shared" si="8"/>
        <v>0</v>
      </c>
    </row>
    <row r="45" spans="1:21" ht="12.75" customHeight="1" x14ac:dyDescent="0.35">
      <c r="A45" s="52">
        <f t="shared" si="5"/>
        <v>1</v>
      </c>
      <c r="B45" s="67"/>
      <c r="C45" s="53"/>
      <c r="D45" s="53"/>
      <c r="E45" s="53"/>
      <c r="F45" s="53"/>
      <c r="G45" s="53"/>
      <c r="H45" s="53"/>
      <c r="I45" s="54" t="e">
        <f>VLOOKUP(YEAR(H45), AgeCat!$A$1:$B$199, 2, FALSE)</f>
        <v>#N/A</v>
      </c>
      <c r="J45" s="57"/>
      <c r="K45" s="57"/>
      <c r="L45" s="57"/>
      <c r="M45" s="55"/>
      <c r="N45" s="53">
        <f t="shared" si="6"/>
        <v>0</v>
      </c>
      <c r="O45" s="55"/>
      <c r="P45" s="55"/>
      <c r="Q45" s="55"/>
      <c r="R45" s="55"/>
      <c r="S45" s="53">
        <f t="shared" si="7"/>
        <v>0</v>
      </c>
      <c r="T45" s="186">
        <f t="shared" si="9"/>
        <v>0</v>
      </c>
      <c r="U45" s="56">
        <f t="shared" si="8"/>
        <v>0</v>
      </c>
    </row>
    <row r="46" spans="1:21" ht="12.75" customHeight="1" x14ac:dyDescent="0.35">
      <c r="A46" s="52">
        <f t="shared" si="5"/>
        <v>1</v>
      </c>
      <c r="B46" s="67"/>
      <c r="C46" s="53"/>
      <c r="D46" s="53"/>
      <c r="E46" s="53"/>
      <c r="F46" s="53"/>
      <c r="G46" s="53"/>
      <c r="H46" s="53"/>
      <c r="I46" s="54" t="e">
        <f>VLOOKUP(YEAR(H46), AgeCat!$A$1:$B$199, 2, FALSE)</f>
        <v>#N/A</v>
      </c>
      <c r="J46" s="57"/>
      <c r="K46" s="57"/>
      <c r="L46" s="57"/>
      <c r="M46" s="55"/>
      <c r="N46" s="53">
        <f t="shared" si="6"/>
        <v>0</v>
      </c>
      <c r="O46" s="55"/>
      <c r="P46" s="55"/>
      <c r="Q46" s="55"/>
      <c r="R46" s="55"/>
      <c r="S46" s="53">
        <f t="shared" si="7"/>
        <v>0</v>
      </c>
      <c r="T46" s="186">
        <f t="shared" si="9"/>
        <v>0</v>
      </c>
      <c r="U46" s="56">
        <f t="shared" si="8"/>
        <v>0</v>
      </c>
    </row>
    <row r="47" spans="1:21" ht="12.75" customHeight="1" x14ac:dyDescent="0.35">
      <c r="A47" s="52">
        <f t="shared" si="5"/>
        <v>1</v>
      </c>
      <c r="B47" s="67"/>
      <c r="C47" s="53"/>
      <c r="D47" s="53"/>
      <c r="E47" s="53"/>
      <c r="F47" s="53"/>
      <c r="G47" s="53"/>
      <c r="H47" s="53"/>
      <c r="I47" s="54" t="e">
        <f>VLOOKUP(YEAR(H47), AgeCat!$A$1:$B$199, 2, FALSE)</f>
        <v>#N/A</v>
      </c>
      <c r="J47" s="57"/>
      <c r="K47" s="57"/>
      <c r="L47" s="57"/>
      <c r="M47" s="55"/>
      <c r="N47" s="53">
        <f t="shared" si="6"/>
        <v>0</v>
      </c>
      <c r="O47" s="55"/>
      <c r="P47" s="55"/>
      <c r="Q47" s="55"/>
      <c r="R47" s="55"/>
      <c r="S47" s="53">
        <f t="shared" si="7"/>
        <v>0</v>
      </c>
      <c r="T47" s="186">
        <f t="shared" si="9"/>
        <v>0</v>
      </c>
      <c r="U47" s="56">
        <f t="shared" si="8"/>
        <v>0</v>
      </c>
    </row>
    <row r="48" spans="1:21" ht="12.75" customHeight="1" x14ac:dyDescent="0.35">
      <c r="A48" s="52">
        <f t="shared" si="5"/>
        <v>1</v>
      </c>
      <c r="B48" s="67"/>
      <c r="C48" s="53"/>
      <c r="D48" s="53"/>
      <c r="E48" s="53"/>
      <c r="F48" s="53"/>
      <c r="G48" s="53"/>
      <c r="H48" s="53"/>
      <c r="I48" s="54" t="e">
        <f>VLOOKUP(YEAR(H48), AgeCat!$A$1:$B$199, 2, FALSE)</f>
        <v>#N/A</v>
      </c>
      <c r="J48" s="57"/>
      <c r="K48" s="57"/>
      <c r="L48" s="57"/>
      <c r="M48" s="55"/>
      <c r="N48" s="53">
        <f t="shared" si="6"/>
        <v>0</v>
      </c>
      <c r="O48" s="55"/>
      <c r="P48" s="55"/>
      <c r="Q48" s="55"/>
      <c r="R48" s="55"/>
      <c r="S48" s="53">
        <f t="shared" si="7"/>
        <v>0</v>
      </c>
      <c r="T48" s="186">
        <f t="shared" si="9"/>
        <v>0</v>
      </c>
      <c r="U48" s="56">
        <f t="shared" si="8"/>
        <v>0</v>
      </c>
    </row>
    <row r="49" spans="1:21" ht="12.75" customHeight="1" x14ac:dyDescent="0.35">
      <c r="A49" s="52">
        <f t="shared" si="5"/>
        <v>1</v>
      </c>
      <c r="B49" s="67"/>
      <c r="C49" s="53"/>
      <c r="D49" s="53"/>
      <c r="E49" s="53"/>
      <c r="F49" s="53"/>
      <c r="G49" s="53"/>
      <c r="H49" s="53"/>
      <c r="I49" s="54" t="e">
        <f>VLOOKUP(YEAR(H49), AgeCat!$A$1:$B$199, 2, FALSE)</f>
        <v>#N/A</v>
      </c>
      <c r="J49" s="57"/>
      <c r="K49" s="57"/>
      <c r="L49" s="57"/>
      <c r="M49" s="55"/>
      <c r="N49" s="53">
        <f t="shared" si="6"/>
        <v>0</v>
      </c>
      <c r="O49" s="55"/>
      <c r="P49" s="55"/>
      <c r="Q49" s="55"/>
      <c r="R49" s="55"/>
      <c r="S49" s="53">
        <f t="shared" si="7"/>
        <v>0</v>
      </c>
      <c r="T49" s="186">
        <f t="shared" si="9"/>
        <v>0</v>
      </c>
      <c r="U49" s="56">
        <f t="shared" si="8"/>
        <v>0</v>
      </c>
    </row>
    <row r="50" spans="1:21" ht="12.75" customHeight="1" x14ac:dyDescent="0.35">
      <c r="A50" s="52">
        <f t="shared" si="5"/>
        <v>1</v>
      </c>
      <c r="B50" s="67"/>
      <c r="C50" s="53"/>
      <c r="D50" s="53"/>
      <c r="E50" s="53"/>
      <c r="F50" s="53"/>
      <c r="G50" s="53"/>
      <c r="H50" s="53"/>
      <c r="I50" s="54" t="e">
        <f>VLOOKUP(YEAR(H50), AgeCat!$A$1:$B$199, 2, FALSE)</f>
        <v>#N/A</v>
      </c>
      <c r="J50" s="57"/>
      <c r="K50" s="57"/>
      <c r="L50" s="57"/>
      <c r="M50" s="55"/>
      <c r="N50" s="53">
        <f t="shared" si="6"/>
        <v>0</v>
      </c>
      <c r="O50" s="55"/>
      <c r="P50" s="55"/>
      <c r="Q50" s="55"/>
      <c r="R50" s="55"/>
      <c r="S50" s="53">
        <f t="shared" si="7"/>
        <v>0</v>
      </c>
      <c r="T50" s="186">
        <f t="shared" si="9"/>
        <v>0</v>
      </c>
      <c r="U50" s="56">
        <f t="shared" si="8"/>
        <v>0</v>
      </c>
    </row>
    <row r="51" spans="1:21" ht="12.75" customHeight="1" x14ac:dyDescent="0.35">
      <c r="A51" s="52">
        <f t="shared" si="5"/>
        <v>1</v>
      </c>
      <c r="B51" s="67"/>
      <c r="C51" s="53"/>
      <c r="D51" s="53"/>
      <c r="E51" s="53"/>
      <c r="F51" s="53"/>
      <c r="G51" s="53"/>
      <c r="H51" s="53"/>
      <c r="I51" s="54" t="e">
        <f>VLOOKUP(YEAR(H51), AgeCat!$A$1:$B$199, 2, FALSE)</f>
        <v>#N/A</v>
      </c>
      <c r="J51" s="57"/>
      <c r="K51" s="57"/>
      <c r="L51" s="57"/>
      <c r="M51" s="55"/>
      <c r="N51" s="53">
        <f t="shared" si="6"/>
        <v>0</v>
      </c>
      <c r="O51" s="55"/>
      <c r="P51" s="55"/>
      <c r="Q51" s="55"/>
      <c r="R51" s="55"/>
      <c r="S51" s="53">
        <f t="shared" si="7"/>
        <v>0</v>
      </c>
      <c r="T51" s="186">
        <f t="shared" si="9"/>
        <v>0</v>
      </c>
      <c r="U51" s="56">
        <f t="shared" si="8"/>
        <v>0</v>
      </c>
    </row>
    <row r="52" spans="1:21" ht="12.75" customHeight="1" thickBot="1" x14ac:dyDescent="0.4">
      <c r="A52" s="52">
        <f t="shared" si="5"/>
        <v>1</v>
      </c>
      <c r="B52" s="68"/>
      <c r="C52" s="58"/>
      <c r="D52" s="58"/>
      <c r="E52" s="58"/>
      <c r="F52" s="58"/>
      <c r="G52" s="58"/>
      <c r="H52" s="58"/>
      <c r="I52" s="54" t="e">
        <f>VLOOKUP(YEAR(H52), AgeCat!$A$1:$B$199, 2, FALSE)</f>
        <v>#N/A</v>
      </c>
      <c r="J52" s="60"/>
      <c r="K52" s="60"/>
      <c r="L52" s="60"/>
      <c r="M52" s="60"/>
      <c r="N52" s="58">
        <f t="shared" si="6"/>
        <v>0</v>
      </c>
      <c r="O52" s="60"/>
      <c r="P52" s="60"/>
      <c r="Q52" s="60"/>
      <c r="R52" s="60"/>
      <c r="S52" s="58">
        <f t="shared" si="7"/>
        <v>0</v>
      </c>
      <c r="T52" s="186">
        <f t="shared" si="9"/>
        <v>0</v>
      </c>
      <c r="U52" s="69">
        <f t="shared" si="8"/>
        <v>0</v>
      </c>
    </row>
    <row r="53" spans="1:21" ht="12.75" customHeight="1" x14ac:dyDescent="0.35">
      <c r="A53" s="52">
        <f t="shared" si="5"/>
        <v>1</v>
      </c>
      <c r="B53" s="70"/>
      <c r="C53" s="71"/>
      <c r="D53" s="71"/>
      <c r="E53" s="71"/>
      <c r="F53" s="71"/>
      <c r="G53" s="71"/>
      <c r="H53" s="71"/>
      <c r="I53" s="54" t="e">
        <f>VLOOKUP(YEAR(H53), AgeCat!$A$1:$B$199, 2, FALSE)</f>
        <v>#N/A</v>
      </c>
      <c r="J53" s="55"/>
      <c r="K53" s="55"/>
      <c r="L53" s="55"/>
      <c r="M53" s="55"/>
      <c r="N53" s="53">
        <f t="shared" si="6"/>
        <v>0</v>
      </c>
      <c r="O53" s="55"/>
      <c r="P53" s="55"/>
      <c r="Q53" s="55"/>
      <c r="R53" s="55"/>
      <c r="S53" s="53">
        <f t="shared" si="7"/>
        <v>0</v>
      </c>
      <c r="T53" s="186">
        <f t="shared" si="9"/>
        <v>0</v>
      </c>
      <c r="U53" s="56">
        <f t="shared" si="8"/>
        <v>0</v>
      </c>
    </row>
    <row r="54" spans="1:21" ht="12.75" customHeight="1" x14ac:dyDescent="0.35">
      <c r="A54" s="52">
        <f t="shared" si="5"/>
        <v>1</v>
      </c>
      <c r="B54" s="67"/>
      <c r="C54" s="53"/>
      <c r="D54" s="53"/>
      <c r="E54" s="53"/>
      <c r="F54" s="53"/>
      <c r="G54" s="53"/>
      <c r="H54" s="53"/>
      <c r="I54" s="54" t="e">
        <f>VLOOKUP(YEAR(H54), AgeCat!$A$1:$B$199, 2, FALSE)</f>
        <v>#N/A</v>
      </c>
      <c r="J54" s="57"/>
      <c r="K54" s="57"/>
      <c r="L54" s="57"/>
      <c r="M54" s="55"/>
      <c r="N54" s="53">
        <f t="shared" si="6"/>
        <v>0</v>
      </c>
      <c r="O54" s="55"/>
      <c r="P54" s="55"/>
      <c r="Q54" s="55"/>
      <c r="R54" s="55"/>
      <c r="S54" s="53">
        <f t="shared" si="7"/>
        <v>0</v>
      </c>
      <c r="T54" s="186">
        <f t="shared" si="9"/>
        <v>0</v>
      </c>
      <c r="U54" s="56">
        <f t="shared" si="8"/>
        <v>0</v>
      </c>
    </row>
    <row r="55" spans="1:21" ht="12.75" customHeight="1" x14ac:dyDescent="0.35">
      <c r="A55" s="52">
        <f t="shared" si="5"/>
        <v>1</v>
      </c>
      <c r="B55" s="67"/>
      <c r="C55" s="53"/>
      <c r="D55" s="53"/>
      <c r="E55" s="53"/>
      <c r="F55" s="53"/>
      <c r="G55" s="53"/>
      <c r="H55" s="53"/>
      <c r="I55" s="54" t="e">
        <f>VLOOKUP(YEAR(H55), AgeCat!$A$1:$B$199, 2, FALSE)</f>
        <v>#N/A</v>
      </c>
      <c r="J55" s="57"/>
      <c r="K55" s="57"/>
      <c r="L55" s="57"/>
      <c r="M55" s="55"/>
      <c r="N55" s="53">
        <f t="shared" si="6"/>
        <v>0</v>
      </c>
      <c r="O55" s="55"/>
      <c r="P55" s="55"/>
      <c r="Q55" s="55"/>
      <c r="R55" s="55"/>
      <c r="S55" s="53">
        <f t="shared" si="7"/>
        <v>0</v>
      </c>
      <c r="T55" s="186">
        <f t="shared" si="9"/>
        <v>0</v>
      </c>
      <c r="U55" s="56">
        <f t="shared" si="8"/>
        <v>0</v>
      </c>
    </row>
    <row r="56" spans="1:21" ht="12.75" customHeight="1" x14ac:dyDescent="0.35">
      <c r="A56" s="52">
        <f t="shared" si="5"/>
        <v>1</v>
      </c>
      <c r="B56" s="67"/>
      <c r="C56" s="53"/>
      <c r="D56" s="53"/>
      <c r="E56" s="53"/>
      <c r="F56" s="53"/>
      <c r="G56" s="53"/>
      <c r="H56" s="53"/>
      <c r="I56" s="54" t="e">
        <f>VLOOKUP(YEAR(H56), AgeCat!$A$1:$B$199, 2, FALSE)</f>
        <v>#N/A</v>
      </c>
      <c r="J56" s="57"/>
      <c r="K56" s="57"/>
      <c r="L56" s="57"/>
      <c r="M56" s="55"/>
      <c r="N56" s="53">
        <f t="shared" si="6"/>
        <v>0</v>
      </c>
      <c r="O56" s="55"/>
      <c r="P56" s="55"/>
      <c r="Q56" s="55"/>
      <c r="R56" s="55"/>
      <c r="S56" s="53">
        <f t="shared" si="7"/>
        <v>0</v>
      </c>
      <c r="T56" s="186">
        <f t="shared" si="9"/>
        <v>0</v>
      </c>
      <c r="U56" s="56">
        <f t="shared" si="8"/>
        <v>0</v>
      </c>
    </row>
    <row r="57" spans="1:21" ht="12.75" customHeight="1" x14ac:dyDescent="0.35">
      <c r="A57" s="52">
        <f t="shared" si="5"/>
        <v>1</v>
      </c>
      <c r="B57" s="67"/>
      <c r="C57" s="53"/>
      <c r="D57" s="53"/>
      <c r="E57" s="53"/>
      <c r="F57" s="53"/>
      <c r="G57" s="53"/>
      <c r="H57" s="53"/>
      <c r="I57" s="54" t="e">
        <f>VLOOKUP(YEAR(H57), AgeCat!$A$1:$B$199, 2, FALSE)</f>
        <v>#N/A</v>
      </c>
      <c r="J57" s="57"/>
      <c r="K57" s="57"/>
      <c r="L57" s="57"/>
      <c r="M57" s="55"/>
      <c r="N57" s="53">
        <f t="shared" si="6"/>
        <v>0</v>
      </c>
      <c r="O57" s="55"/>
      <c r="P57" s="55"/>
      <c r="Q57" s="55"/>
      <c r="R57" s="55"/>
      <c r="S57" s="53">
        <f t="shared" si="7"/>
        <v>0</v>
      </c>
      <c r="T57" s="186">
        <f t="shared" si="9"/>
        <v>0</v>
      </c>
      <c r="U57" s="56">
        <f t="shared" si="8"/>
        <v>0</v>
      </c>
    </row>
    <row r="58" spans="1:21" ht="12.75" customHeight="1" x14ac:dyDescent="0.35">
      <c r="A58" s="52">
        <f t="shared" si="5"/>
        <v>1</v>
      </c>
      <c r="B58" s="67"/>
      <c r="C58" s="53"/>
      <c r="D58" s="53"/>
      <c r="E58" s="53"/>
      <c r="F58" s="53"/>
      <c r="G58" s="53"/>
      <c r="H58" s="53"/>
      <c r="I58" s="54" t="e">
        <f>VLOOKUP(YEAR(H58), AgeCat!$A$1:$B$199, 2, FALSE)</f>
        <v>#N/A</v>
      </c>
      <c r="J58" s="57"/>
      <c r="K58" s="57"/>
      <c r="L58" s="57"/>
      <c r="M58" s="55"/>
      <c r="N58" s="53">
        <f t="shared" si="6"/>
        <v>0</v>
      </c>
      <c r="O58" s="55"/>
      <c r="P58" s="55"/>
      <c r="Q58" s="55"/>
      <c r="R58" s="55"/>
      <c r="S58" s="53">
        <f t="shared" si="7"/>
        <v>0</v>
      </c>
      <c r="T58" s="186">
        <f t="shared" si="9"/>
        <v>0</v>
      </c>
      <c r="U58" s="56">
        <f t="shared" si="8"/>
        <v>0</v>
      </c>
    </row>
    <row r="59" spans="1:21" ht="12.75" customHeight="1" x14ac:dyDescent="0.35">
      <c r="A59" s="52">
        <f t="shared" si="5"/>
        <v>1</v>
      </c>
      <c r="B59" s="67"/>
      <c r="C59" s="53"/>
      <c r="D59" s="53"/>
      <c r="E59" s="53"/>
      <c r="F59" s="53"/>
      <c r="G59" s="53"/>
      <c r="H59" s="53"/>
      <c r="I59" s="54" t="e">
        <f>VLOOKUP(YEAR(H59), AgeCat!$A$1:$B$199, 2, FALSE)</f>
        <v>#N/A</v>
      </c>
      <c r="J59" s="57"/>
      <c r="K59" s="57"/>
      <c r="L59" s="57"/>
      <c r="M59" s="55"/>
      <c r="N59" s="53">
        <f t="shared" si="6"/>
        <v>0</v>
      </c>
      <c r="O59" s="55"/>
      <c r="P59" s="55"/>
      <c r="Q59" s="55"/>
      <c r="R59" s="55"/>
      <c r="S59" s="53">
        <f t="shared" si="7"/>
        <v>0</v>
      </c>
      <c r="T59" s="186">
        <f t="shared" si="9"/>
        <v>0</v>
      </c>
      <c r="U59" s="56">
        <f t="shared" si="8"/>
        <v>0</v>
      </c>
    </row>
    <row r="60" spans="1:21" ht="12.75" customHeight="1" x14ac:dyDescent="0.35">
      <c r="A60" s="52">
        <f t="shared" si="5"/>
        <v>1</v>
      </c>
      <c r="B60" s="67"/>
      <c r="C60" s="53"/>
      <c r="D60" s="53"/>
      <c r="E60" s="53"/>
      <c r="F60" s="53"/>
      <c r="G60" s="53"/>
      <c r="H60" s="53"/>
      <c r="I60" s="54" t="e">
        <f>VLOOKUP(YEAR(H60), AgeCat!$A$1:$B$199, 2, FALSE)</f>
        <v>#N/A</v>
      </c>
      <c r="J60" s="57"/>
      <c r="K60" s="57"/>
      <c r="L60" s="57"/>
      <c r="M60" s="55"/>
      <c r="N60" s="53">
        <f t="shared" si="6"/>
        <v>0</v>
      </c>
      <c r="O60" s="55"/>
      <c r="P60" s="55"/>
      <c r="Q60" s="55"/>
      <c r="R60" s="55"/>
      <c r="S60" s="53">
        <f t="shared" si="7"/>
        <v>0</v>
      </c>
      <c r="T60" s="186">
        <f t="shared" si="9"/>
        <v>0</v>
      </c>
      <c r="U60" s="56">
        <f t="shared" si="8"/>
        <v>0</v>
      </c>
    </row>
    <row r="61" spans="1:21" ht="12.75" customHeight="1" x14ac:dyDescent="0.35">
      <c r="A61" s="52">
        <f t="shared" si="5"/>
        <v>1</v>
      </c>
      <c r="B61" s="67"/>
      <c r="C61" s="53"/>
      <c r="D61" s="53"/>
      <c r="E61" s="53"/>
      <c r="F61" s="53"/>
      <c r="G61" s="53"/>
      <c r="H61" s="53"/>
      <c r="I61" s="54" t="e">
        <f>VLOOKUP(YEAR(H61), AgeCat!$A$1:$B$199, 2, FALSE)</f>
        <v>#N/A</v>
      </c>
      <c r="J61" s="57"/>
      <c r="K61" s="57"/>
      <c r="L61" s="57"/>
      <c r="M61" s="55"/>
      <c r="N61" s="53">
        <f t="shared" si="6"/>
        <v>0</v>
      </c>
      <c r="O61" s="55"/>
      <c r="P61" s="55"/>
      <c r="Q61" s="55"/>
      <c r="R61" s="55"/>
      <c r="S61" s="53">
        <f t="shared" si="7"/>
        <v>0</v>
      </c>
      <c r="T61" s="186">
        <f t="shared" si="9"/>
        <v>0</v>
      </c>
      <c r="U61" s="56">
        <f t="shared" si="8"/>
        <v>0</v>
      </c>
    </row>
    <row r="62" spans="1:21" ht="12.75" customHeight="1" x14ac:dyDescent="0.35">
      <c r="A62" s="52">
        <f t="shared" si="5"/>
        <v>1</v>
      </c>
      <c r="B62" s="67"/>
      <c r="C62" s="53"/>
      <c r="D62" s="53"/>
      <c r="E62" s="53"/>
      <c r="F62" s="53"/>
      <c r="G62" s="53"/>
      <c r="H62" s="53"/>
      <c r="I62" s="54" t="e">
        <f>VLOOKUP(YEAR(H62), AgeCat!$A$1:$B$199, 2, FALSE)</f>
        <v>#N/A</v>
      </c>
      <c r="J62" s="57"/>
      <c r="K62" s="57"/>
      <c r="L62" s="57"/>
      <c r="M62" s="55"/>
      <c r="N62" s="53">
        <f t="shared" si="6"/>
        <v>0</v>
      </c>
      <c r="O62" s="55"/>
      <c r="P62" s="55"/>
      <c r="Q62" s="55"/>
      <c r="R62" s="55"/>
      <c r="S62" s="53">
        <f t="shared" si="7"/>
        <v>0</v>
      </c>
      <c r="T62" s="186">
        <f t="shared" si="9"/>
        <v>0</v>
      </c>
      <c r="U62" s="56">
        <f t="shared" si="8"/>
        <v>0</v>
      </c>
    </row>
    <row r="63" spans="1:21" ht="12.75" customHeight="1" x14ac:dyDescent="0.35">
      <c r="A63" s="52">
        <f t="shared" si="5"/>
        <v>1</v>
      </c>
      <c r="B63" s="67"/>
      <c r="C63" s="53"/>
      <c r="D63" s="53"/>
      <c r="E63" s="53"/>
      <c r="F63" s="53"/>
      <c r="G63" s="53"/>
      <c r="H63" s="53"/>
      <c r="I63" s="54" t="e">
        <f>VLOOKUP(YEAR(H63), AgeCat!$A$1:$B$199, 2, FALSE)</f>
        <v>#N/A</v>
      </c>
      <c r="J63" s="57"/>
      <c r="K63" s="57"/>
      <c r="L63" s="57"/>
      <c r="M63" s="55"/>
      <c r="N63" s="53">
        <f t="shared" si="6"/>
        <v>0</v>
      </c>
      <c r="O63" s="55"/>
      <c r="P63" s="55"/>
      <c r="Q63" s="55"/>
      <c r="R63" s="55"/>
      <c r="S63" s="53">
        <f t="shared" si="7"/>
        <v>0</v>
      </c>
      <c r="T63" s="186">
        <f t="shared" si="9"/>
        <v>0</v>
      </c>
      <c r="U63" s="56">
        <f t="shared" si="8"/>
        <v>0</v>
      </c>
    </row>
    <row r="64" spans="1:21" ht="12.75" customHeight="1" x14ac:dyDescent="0.35">
      <c r="A64" s="52">
        <f t="shared" si="5"/>
        <v>1</v>
      </c>
      <c r="B64" s="67"/>
      <c r="C64" s="53"/>
      <c r="D64" s="53"/>
      <c r="E64" s="53"/>
      <c r="F64" s="53"/>
      <c r="G64" s="53"/>
      <c r="H64" s="53"/>
      <c r="I64" s="54" t="e">
        <f>VLOOKUP(YEAR(H64), AgeCat!$A$1:$B$199, 2, FALSE)</f>
        <v>#N/A</v>
      </c>
      <c r="J64" s="57"/>
      <c r="K64" s="57"/>
      <c r="L64" s="57"/>
      <c r="M64" s="55"/>
      <c r="N64" s="53">
        <f t="shared" si="6"/>
        <v>0</v>
      </c>
      <c r="O64" s="55"/>
      <c r="P64" s="55"/>
      <c r="Q64" s="55"/>
      <c r="R64" s="55"/>
      <c r="S64" s="53">
        <f t="shared" si="7"/>
        <v>0</v>
      </c>
      <c r="T64" s="186">
        <f t="shared" si="9"/>
        <v>0</v>
      </c>
      <c r="U64" s="56">
        <f t="shared" si="8"/>
        <v>0</v>
      </c>
    </row>
    <row r="65" spans="1:21" ht="12.75" customHeight="1" x14ac:dyDescent="0.35">
      <c r="A65" s="52">
        <f t="shared" si="5"/>
        <v>1</v>
      </c>
      <c r="B65" s="67"/>
      <c r="C65" s="53"/>
      <c r="D65" s="53"/>
      <c r="E65" s="53"/>
      <c r="F65" s="53"/>
      <c r="G65" s="53"/>
      <c r="H65" s="53"/>
      <c r="I65" s="54" t="e">
        <f>VLOOKUP(YEAR(H65), AgeCat!$A$1:$B$199, 2, FALSE)</f>
        <v>#N/A</v>
      </c>
      <c r="J65" s="57"/>
      <c r="K65" s="57"/>
      <c r="L65" s="57"/>
      <c r="M65" s="55"/>
      <c r="N65" s="53">
        <f t="shared" si="6"/>
        <v>0</v>
      </c>
      <c r="O65" s="55"/>
      <c r="P65" s="55"/>
      <c r="Q65" s="55"/>
      <c r="R65" s="55"/>
      <c r="S65" s="53">
        <f t="shared" si="7"/>
        <v>0</v>
      </c>
      <c r="T65" s="186">
        <f t="shared" si="9"/>
        <v>0</v>
      </c>
      <c r="U65" s="56">
        <f t="shared" si="8"/>
        <v>0</v>
      </c>
    </row>
    <row r="66" spans="1:21" ht="12.75" customHeight="1" x14ac:dyDescent="0.35">
      <c r="A66" s="52">
        <f t="shared" si="5"/>
        <v>1</v>
      </c>
      <c r="B66" s="67"/>
      <c r="C66" s="53"/>
      <c r="D66" s="53"/>
      <c r="E66" s="53"/>
      <c r="F66" s="53"/>
      <c r="G66" s="53"/>
      <c r="H66" s="53"/>
      <c r="I66" s="54" t="e">
        <f>VLOOKUP(YEAR(H66), AgeCat!$A$1:$B$199, 2, FALSE)</f>
        <v>#N/A</v>
      </c>
      <c r="J66" s="57"/>
      <c r="K66" s="57"/>
      <c r="L66" s="57"/>
      <c r="M66" s="55"/>
      <c r="N66" s="53">
        <f t="shared" si="6"/>
        <v>0</v>
      </c>
      <c r="O66" s="55"/>
      <c r="P66" s="55"/>
      <c r="Q66" s="55"/>
      <c r="R66" s="55"/>
      <c r="S66" s="53">
        <f t="shared" si="7"/>
        <v>0</v>
      </c>
      <c r="T66" s="186">
        <f t="shared" si="9"/>
        <v>0</v>
      </c>
      <c r="U66" s="56">
        <f t="shared" si="8"/>
        <v>0</v>
      </c>
    </row>
    <row r="67" spans="1:21" ht="12.75" customHeight="1" x14ac:dyDescent="0.35">
      <c r="A67" s="52">
        <f t="shared" si="5"/>
        <v>1</v>
      </c>
      <c r="B67" s="67"/>
      <c r="C67" s="53"/>
      <c r="D67" s="53"/>
      <c r="E67" s="53"/>
      <c r="F67" s="53"/>
      <c r="G67" s="53"/>
      <c r="H67" s="53"/>
      <c r="I67" s="54" t="e">
        <f>VLOOKUP(YEAR(H67), AgeCat!$A$1:$B$199, 2, FALSE)</f>
        <v>#N/A</v>
      </c>
      <c r="J67" s="57"/>
      <c r="K67" s="57"/>
      <c r="L67" s="57"/>
      <c r="M67" s="55"/>
      <c r="N67" s="53">
        <f t="shared" si="6"/>
        <v>0</v>
      </c>
      <c r="O67" s="55"/>
      <c r="P67" s="55"/>
      <c r="Q67" s="55"/>
      <c r="R67" s="55"/>
      <c r="S67" s="53">
        <f t="shared" si="7"/>
        <v>0</v>
      </c>
      <c r="T67" s="186">
        <f t="shared" si="9"/>
        <v>0</v>
      </c>
      <c r="U67" s="56">
        <f t="shared" si="8"/>
        <v>0</v>
      </c>
    </row>
    <row r="68" spans="1:21" ht="12.75" customHeight="1" x14ac:dyDescent="0.35">
      <c r="A68" s="52">
        <f t="shared" si="5"/>
        <v>1</v>
      </c>
      <c r="B68" s="67"/>
      <c r="C68" s="53"/>
      <c r="D68" s="53"/>
      <c r="E68" s="53"/>
      <c r="F68" s="53"/>
      <c r="G68" s="53"/>
      <c r="H68" s="53"/>
      <c r="I68" s="54" t="e">
        <f>VLOOKUP(YEAR(H68), AgeCat!$A$1:$B$199, 2, FALSE)</f>
        <v>#N/A</v>
      </c>
      <c r="J68" s="57"/>
      <c r="K68" s="57"/>
      <c r="L68" s="57"/>
      <c r="M68" s="55"/>
      <c r="N68" s="53">
        <f t="shared" si="6"/>
        <v>0</v>
      </c>
      <c r="O68" s="55"/>
      <c r="P68" s="55"/>
      <c r="Q68" s="55"/>
      <c r="R68" s="55"/>
      <c r="S68" s="53">
        <f t="shared" si="7"/>
        <v>0</v>
      </c>
      <c r="T68" s="186">
        <f t="shared" si="9"/>
        <v>0</v>
      </c>
      <c r="U68" s="56">
        <f t="shared" si="8"/>
        <v>0</v>
      </c>
    </row>
    <row r="69" spans="1:21" ht="12.75" customHeight="1" x14ac:dyDescent="0.35">
      <c r="A69" s="52">
        <f t="shared" si="5"/>
        <v>1</v>
      </c>
      <c r="B69" s="67"/>
      <c r="C69" s="53"/>
      <c r="D69" s="53"/>
      <c r="E69" s="53"/>
      <c r="F69" s="53"/>
      <c r="G69" s="53"/>
      <c r="H69" s="53"/>
      <c r="I69" s="54" t="e">
        <f>VLOOKUP(YEAR(H69), AgeCat!$A$1:$B$199, 2, FALSE)</f>
        <v>#N/A</v>
      </c>
      <c r="J69" s="57"/>
      <c r="K69" s="57"/>
      <c r="L69" s="57"/>
      <c r="M69" s="55"/>
      <c r="N69" s="53">
        <f t="shared" si="6"/>
        <v>0</v>
      </c>
      <c r="O69" s="55"/>
      <c r="P69" s="55"/>
      <c r="Q69" s="55"/>
      <c r="R69" s="55"/>
      <c r="S69" s="53">
        <f t="shared" si="7"/>
        <v>0</v>
      </c>
      <c r="T69" s="186">
        <f t="shared" si="9"/>
        <v>0</v>
      </c>
      <c r="U69" s="56">
        <f t="shared" si="8"/>
        <v>0</v>
      </c>
    </row>
    <row r="70" spans="1:21" ht="12.75" customHeight="1" x14ac:dyDescent="0.35">
      <c r="A70" s="52">
        <f t="shared" si="5"/>
        <v>1</v>
      </c>
      <c r="B70" s="67"/>
      <c r="C70" s="53"/>
      <c r="D70" s="53"/>
      <c r="E70" s="53"/>
      <c r="F70" s="53"/>
      <c r="G70" s="53"/>
      <c r="H70" s="53"/>
      <c r="I70" s="54" t="e">
        <f>VLOOKUP(YEAR(H70), AgeCat!$A$1:$B$199, 2, FALSE)</f>
        <v>#N/A</v>
      </c>
      <c r="J70" s="57"/>
      <c r="K70" s="57"/>
      <c r="L70" s="57"/>
      <c r="M70" s="55"/>
      <c r="N70" s="53">
        <f t="shared" si="6"/>
        <v>0</v>
      </c>
      <c r="O70" s="55"/>
      <c r="P70" s="55"/>
      <c r="Q70" s="55"/>
      <c r="R70" s="55"/>
      <c r="S70" s="53">
        <f t="shared" si="7"/>
        <v>0</v>
      </c>
      <c r="T70" s="186">
        <f t="shared" si="9"/>
        <v>0</v>
      </c>
      <c r="U70" s="56">
        <f t="shared" si="8"/>
        <v>0</v>
      </c>
    </row>
    <row r="71" spans="1:21" ht="12.75" customHeight="1" x14ac:dyDescent="0.35">
      <c r="A71" s="52">
        <f t="shared" si="5"/>
        <v>1</v>
      </c>
      <c r="B71" s="67"/>
      <c r="C71" s="53"/>
      <c r="D71" s="53"/>
      <c r="E71" s="53"/>
      <c r="F71" s="53"/>
      <c r="G71" s="53"/>
      <c r="H71" s="53"/>
      <c r="I71" s="54" t="e">
        <f>VLOOKUP(YEAR(H71), AgeCat!$A$1:$B$199, 2, FALSE)</f>
        <v>#N/A</v>
      </c>
      <c r="J71" s="57"/>
      <c r="K71" s="57"/>
      <c r="L71" s="57"/>
      <c r="M71" s="55"/>
      <c r="N71" s="53">
        <f t="shared" si="6"/>
        <v>0</v>
      </c>
      <c r="O71" s="55"/>
      <c r="P71" s="55"/>
      <c r="Q71" s="55"/>
      <c r="R71" s="55"/>
      <c r="S71" s="53">
        <f t="shared" si="7"/>
        <v>0</v>
      </c>
      <c r="T71" s="186">
        <f t="shared" si="9"/>
        <v>0</v>
      </c>
      <c r="U71" s="56">
        <f t="shared" si="8"/>
        <v>0</v>
      </c>
    </row>
    <row r="72" spans="1:21" ht="12.75" customHeight="1" x14ac:dyDescent="0.35">
      <c r="A72" s="52">
        <f t="shared" si="5"/>
        <v>1</v>
      </c>
      <c r="B72" s="67"/>
      <c r="C72" s="53"/>
      <c r="D72" s="53"/>
      <c r="E72" s="53"/>
      <c r="F72" s="53"/>
      <c r="G72" s="53"/>
      <c r="H72" s="53"/>
      <c r="I72" s="54" t="e">
        <f>VLOOKUP(YEAR(H72), AgeCat!$A$1:$B$199, 2, FALSE)</f>
        <v>#N/A</v>
      </c>
      <c r="J72" s="57"/>
      <c r="K72" s="57"/>
      <c r="L72" s="57"/>
      <c r="M72" s="55"/>
      <c r="N72" s="53">
        <f t="shared" si="6"/>
        <v>0</v>
      </c>
      <c r="O72" s="55"/>
      <c r="P72" s="55"/>
      <c r="Q72" s="55"/>
      <c r="R72" s="55"/>
      <c r="S72" s="53">
        <f t="shared" si="7"/>
        <v>0</v>
      </c>
      <c r="T72" s="186">
        <f t="shared" si="9"/>
        <v>0</v>
      </c>
      <c r="U72" s="56">
        <f t="shared" si="8"/>
        <v>0</v>
      </c>
    </row>
    <row r="73" spans="1:21" ht="12.75" customHeight="1" x14ac:dyDescent="0.35">
      <c r="A73" s="52">
        <f t="shared" si="5"/>
        <v>1</v>
      </c>
      <c r="B73" s="67"/>
      <c r="C73" s="53"/>
      <c r="D73" s="53"/>
      <c r="E73" s="53"/>
      <c r="F73" s="53"/>
      <c r="G73" s="53"/>
      <c r="H73" s="53"/>
      <c r="I73" s="54" t="e">
        <f>VLOOKUP(YEAR(H73), AgeCat!$A$1:$B$199, 2, FALSE)</f>
        <v>#N/A</v>
      </c>
      <c r="J73" s="57"/>
      <c r="K73" s="57"/>
      <c r="L73" s="57"/>
      <c r="M73" s="55"/>
      <c r="N73" s="53">
        <f t="shared" si="6"/>
        <v>0</v>
      </c>
      <c r="O73" s="55"/>
      <c r="P73" s="55"/>
      <c r="Q73" s="55"/>
      <c r="R73" s="55"/>
      <c r="S73" s="53">
        <f t="shared" ref="S73:S104" si="10">(O73+P73+Q73+R73)</f>
        <v>0</v>
      </c>
      <c r="T73" s="186">
        <f t="shared" si="9"/>
        <v>0</v>
      </c>
      <c r="U73" s="56">
        <f t="shared" ref="U73:U104" si="11">MAX(N73,S73)</f>
        <v>0</v>
      </c>
    </row>
    <row r="74" spans="1:21" ht="12.75" customHeight="1" x14ac:dyDescent="0.35">
      <c r="A74" s="52">
        <f t="shared" si="5"/>
        <v>1</v>
      </c>
      <c r="B74" s="67"/>
      <c r="C74" s="53"/>
      <c r="D74" s="53"/>
      <c r="E74" s="53"/>
      <c r="F74" s="53"/>
      <c r="G74" s="53"/>
      <c r="H74" s="53"/>
      <c r="I74" s="54" t="e">
        <f>VLOOKUP(YEAR(H74), AgeCat!$A$1:$B$199, 2, FALSE)</f>
        <v>#N/A</v>
      </c>
      <c r="J74" s="57"/>
      <c r="K74" s="57"/>
      <c r="L74" s="57"/>
      <c r="M74" s="55"/>
      <c r="N74" s="53">
        <f t="shared" si="6"/>
        <v>0</v>
      </c>
      <c r="O74" s="55"/>
      <c r="P74" s="55"/>
      <c r="Q74" s="55"/>
      <c r="R74" s="55"/>
      <c r="S74" s="53">
        <f t="shared" si="10"/>
        <v>0</v>
      </c>
      <c r="T74" s="186">
        <f t="shared" si="9"/>
        <v>0</v>
      </c>
      <c r="U74" s="56">
        <f t="shared" si="11"/>
        <v>0</v>
      </c>
    </row>
    <row r="75" spans="1:21" ht="12.75" customHeight="1" x14ac:dyDescent="0.35">
      <c r="A75" s="52">
        <f t="shared" si="5"/>
        <v>1</v>
      </c>
      <c r="B75" s="67"/>
      <c r="C75" s="53"/>
      <c r="D75" s="53"/>
      <c r="E75" s="53"/>
      <c r="F75" s="53"/>
      <c r="G75" s="53"/>
      <c r="H75" s="53"/>
      <c r="I75" s="54" t="e">
        <f>VLOOKUP(YEAR(H75), AgeCat!$A$1:$B$199, 2, FALSE)</f>
        <v>#N/A</v>
      </c>
      <c r="J75" s="57"/>
      <c r="K75" s="57"/>
      <c r="L75" s="57"/>
      <c r="M75" s="55"/>
      <c r="N75" s="53">
        <f t="shared" si="6"/>
        <v>0</v>
      </c>
      <c r="O75" s="55"/>
      <c r="P75" s="55"/>
      <c r="Q75" s="55"/>
      <c r="R75" s="55"/>
      <c r="S75" s="53">
        <f t="shared" si="10"/>
        <v>0</v>
      </c>
      <c r="T75" s="186">
        <f t="shared" si="9"/>
        <v>0</v>
      </c>
      <c r="U75" s="56">
        <f t="shared" si="11"/>
        <v>0</v>
      </c>
    </row>
    <row r="76" spans="1:21" ht="12.75" customHeight="1" x14ac:dyDescent="0.35">
      <c r="A76" s="52">
        <f t="shared" si="5"/>
        <v>1</v>
      </c>
      <c r="B76" s="67"/>
      <c r="C76" s="53"/>
      <c r="D76" s="53"/>
      <c r="E76" s="53"/>
      <c r="F76" s="53"/>
      <c r="G76" s="53"/>
      <c r="H76" s="53"/>
      <c r="I76" s="54" t="e">
        <f>VLOOKUP(YEAR(H76), AgeCat!$A$1:$B$199, 2, FALSE)</f>
        <v>#N/A</v>
      </c>
      <c r="J76" s="57"/>
      <c r="K76" s="57"/>
      <c r="L76" s="57"/>
      <c r="M76" s="55"/>
      <c r="N76" s="53">
        <f t="shared" si="6"/>
        <v>0</v>
      </c>
      <c r="O76" s="55"/>
      <c r="P76" s="55"/>
      <c r="Q76" s="55"/>
      <c r="R76" s="55"/>
      <c r="S76" s="53">
        <f t="shared" si="10"/>
        <v>0</v>
      </c>
      <c r="T76" s="186">
        <f t="shared" si="9"/>
        <v>0</v>
      </c>
      <c r="U76" s="56">
        <f t="shared" si="11"/>
        <v>0</v>
      </c>
    </row>
    <row r="77" spans="1:21" ht="12.75" customHeight="1" x14ac:dyDescent="0.35">
      <c r="A77" s="52">
        <f t="shared" si="5"/>
        <v>1</v>
      </c>
      <c r="B77" s="67"/>
      <c r="C77" s="53"/>
      <c r="D77" s="53"/>
      <c r="E77" s="53"/>
      <c r="F77" s="53"/>
      <c r="G77" s="53"/>
      <c r="H77" s="53"/>
      <c r="I77" s="54" t="e">
        <f>VLOOKUP(YEAR(H77), AgeCat!$A$1:$B$199, 2, FALSE)</f>
        <v>#N/A</v>
      </c>
      <c r="J77" s="57"/>
      <c r="K77" s="57"/>
      <c r="L77" s="57"/>
      <c r="M77" s="55"/>
      <c r="N77" s="53">
        <f t="shared" si="6"/>
        <v>0</v>
      </c>
      <c r="O77" s="55"/>
      <c r="P77" s="55"/>
      <c r="Q77" s="55"/>
      <c r="R77" s="55"/>
      <c r="S77" s="53">
        <f t="shared" si="10"/>
        <v>0</v>
      </c>
      <c r="T77" s="186">
        <f t="shared" si="9"/>
        <v>0</v>
      </c>
      <c r="U77" s="56">
        <f t="shared" si="11"/>
        <v>0</v>
      </c>
    </row>
    <row r="78" spans="1:21" ht="12.75" customHeight="1" x14ac:dyDescent="0.35">
      <c r="A78" s="52">
        <f t="shared" si="5"/>
        <v>1</v>
      </c>
      <c r="B78" s="67"/>
      <c r="C78" s="53"/>
      <c r="D78" s="53"/>
      <c r="E78" s="53"/>
      <c r="F78" s="53"/>
      <c r="G78" s="53"/>
      <c r="H78" s="53"/>
      <c r="I78" s="54" t="e">
        <f>VLOOKUP(YEAR(H78), AgeCat!$A$1:$B$199, 2, FALSE)</f>
        <v>#N/A</v>
      </c>
      <c r="J78" s="57"/>
      <c r="K78" s="57"/>
      <c r="L78" s="57"/>
      <c r="M78" s="55"/>
      <c r="N78" s="53">
        <f t="shared" si="6"/>
        <v>0</v>
      </c>
      <c r="O78" s="55"/>
      <c r="P78" s="55"/>
      <c r="Q78" s="55"/>
      <c r="R78" s="55"/>
      <c r="S78" s="53">
        <f t="shared" si="10"/>
        <v>0</v>
      </c>
      <c r="T78" s="186">
        <f t="shared" si="9"/>
        <v>0</v>
      </c>
      <c r="U78" s="56">
        <f t="shared" si="11"/>
        <v>0</v>
      </c>
    </row>
    <row r="79" spans="1:21" ht="12.75" customHeight="1" x14ac:dyDescent="0.35">
      <c r="A79" s="52">
        <f t="shared" si="5"/>
        <v>1</v>
      </c>
      <c r="B79" s="67"/>
      <c r="C79" s="53"/>
      <c r="D79" s="53"/>
      <c r="E79" s="53"/>
      <c r="F79" s="53"/>
      <c r="G79" s="53"/>
      <c r="H79" s="53"/>
      <c r="I79" s="54" t="e">
        <f>VLOOKUP(YEAR(H79), AgeCat!$A$1:$B$199, 2, FALSE)</f>
        <v>#N/A</v>
      </c>
      <c r="J79" s="57"/>
      <c r="K79" s="57"/>
      <c r="L79" s="57"/>
      <c r="M79" s="55"/>
      <c r="N79" s="53">
        <f t="shared" si="6"/>
        <v>0</v>
      </c>
      <c r="O79" s="55"/>
      <c r="P79" s="55"/>
      <c r="Q79" s="55"/>
      <c r="R79" s="55"/>
      <c r="S79" s="53">
        <f t="shared" si="10"/>
        <v>0</v>
      </c>
      <c r="T79" s="186">
        <f t="shared" si="9"/>
        <v>0</v>
      </c>
      <c r="U79" s="56">
        <f t="shared" si="11"/>
        <v>0</v>
      </c>
    </row>
    <row r="80" spans="1:21" ht="12.75" customHeight="1" x14ac:dyDescent="0.35">
      <c r="A80" s="52">
        <f t="shared" si="5"/>
        <v>1</v>
      </c>
      <c r="B80" s="67"/>
      <c r="C80" s="53"/>
      <c r="D80" s="53"/>
      <c r="E80" s="53"/>
      <c r="F80" s="53"/>
      <c r="G80" s="53"/>
      <c r="H80" s="53"/>
      <c r="I80" s="54" t="e">
        <f>VLOOKUP(YEAR(H80), AgeCat!$A$1:$B$199, 2, FALSE)</f>
        <v>#N/A</v>
      </c>
      <c r="J80" s="57"/>
      <c r="K80" s="57"/>
      <c r="L80" s="57"/>
      <c r="M80" s="55"/>
      <c r="N80" s="53">
        <f t="shared" si="6"/>
        <v>0</v>
      </c>
      <c r="O80" s="55"/>
      <c r="P80" s="55"/>
      <c r="Q80" s="55"/>
      <c r="R80" s="55"/>
      <c r="S80" s="53">
        <f t="shared" si="10"/>
        <v>0</v>
      </c>
      <c r="T80" s="186">
        <f t="shared" si="9"/>
        <v>0</v>
      </c>
      <c r="U80" s="56">
        <f t="shared" si="11"/>
        <v>0</v>
      </c>
    </row>
    <row r="81" spans="1:21" ht="12.75" customHeight="1" x14ac:dyDescent="0.35">
      <c r="A81" s="52">
        <f t="shared" si="5"/>
        <v>1</v>
      </c>
      <c r="B81" s="67"/>
      <c r="C81" s="53"/>
      <c r="D81" s="53"/>
      <c r="E81" s="53"/>
      <c r="F81" s="53"/>
      <c r="G81" s="53"/>
      <c r="H81" s="53"/>
      <c r="I81" s="54" t="e">
        <f>VLOOKUP(YEAR(H81), AgeCat!$A$1:$B$199, 2, FALSE)</f>
        <v>#N/A</v>
      </c>
      <c r="J81" s="57"/>
      <c r="K81" s="57"/>
      <c r="L81" s="57"/>
      <c r="M81" s="55"/>
      <c r="N81" s="53">
        <f t="shared" si="6"/>
        <v>0</v>
      </c>
      <c r="O81" s="55"/>
      <c r="P81" s="55"/>
      <c r="Q81" s="55"/>
      <c r="R81" s="55"/>
      <c r="S81" s="53">
        <f t="shared" si="10"/>
        <v>0</v>
      </c>
      <c r="T81" s="186">
        <f t="shared" si="9"/>
        <v>0</v>
      </c>
      <c r="U81" s="56">
        <f t="shared" si="11"/>
        <v>0</v>
      </c>
    </row>
    <row r="82" spans="1:21" ht="12.75" customHeight="1" x14ac:dyDescent="0.35">
      <c r="A82" s="52">
        <f t="shared" si="5"/>
        <v>1</v>
      </c>
      <c r="B82" s="67"/>
      <c r="C82" s="53"/>
      <c r="D82" s="53"/>
      <c r="E82" s="53"/>
      <c r="F82" s="53"/>
      <c r="G82" s="53"/>
      <c r="H82" s="53"/>
      <c r="I82" s="54" t="e">
        <f>VLOOKUP(YEAR(H82), AgeCat!$A$1:$B$199, 2, FALSE)</f>
        <v>#N/A</v>
      </c>
      <c r="J82" s="57"/>
      <c r="K82" s="57"/>
      <c r="L82" s="57"/>
      <c r="M82" s="55"/>
      <c r="N82" s="53">
        <f t="shared" si="6"/>
        <v>0</v>
      </c>
      <c r="O82" s="55"/>
      <c r="P82" s="55"/>
      <c r="Q82" s="55"/>
      <c r="R82" s="55"/>
      <c r="S82" s="53">
        <f t="shared" si="10"/>
        <v>0</v>
      </c>
      <c r="T82" s="186">
        <f t="shared" si="9"/>
        <v>0</v>
      </c>
      <c r="U82" s="56">
        <f t="shared" si="11"/>
        <v>0</v>
      </c>
    </row>
    <row r="83" spans="1:21" ht="12.75" customHeight="1" x14ac:dyDescent="0.35">
      <c r="A83" s="52">
        <f t="shared" si="5"/>
        <v>1</v>
      </c>
      <c r="B83" s="67"/>
      <c r="C83" s="53"/>
      <c r="D83" s="53"/>
      <c r="E83" s="53"/>
      <c r="F83" s="53"/>
      <c r="G83" s="53"/>
      <c r="H83" s="53"/>
      <c r="I83" s="54" t="e">
        <f>VLOOKUP(YEAR(H83), AgeCat!$A$1:$B$199, 2, FALSE)</f>
        <v>#N/A</v>
      </c>
      <c r="J83" s="57"/>
      <c r="K83" s="57"/>
      <c r="L83" s="57"/>
      <c r="M83" s="55"/>
      <c r="N83" s="53">
        <f t="shared" si="6"/>
        <v>0</v>
      </c>
      <c r="O83" s="55"/>
      <c r="P83" s="55"/>
      <c r="Q83" s="55"/>
      <c r="R83" s="55"/>
      <c r="S83" s="53">
        <f t="shared" si="10"/>
        <v>0</v>
      </c>
      <c r="T83" s="186">
        <f t="shared" si="9"/>
        <v>0</v>
      </c>
      <c r="U83" s="56">
        <f t="shared" si="11"/>
        <v>0</v>
      </c>
    </row>
    <row r="84" spans="1:21" ht="12.75" customHeight="1" x14ac:dyDescent="0.35">
      <c r="A84" s="52">
        <f t="shared" si="5"/>
        <v>1</v>
      </c>
      <c r="B84" s="67"/>
      <c r="C84" s="53"/>
      <c r="D84" s="53"/>
      <c r="E84" s="53"/>
      <c r="F84" s="53"/>
      <c r="G84" s="53"/>
      <c r="H84" s="53"/>
      <c r="I84" s="54" t="e">
        <f>VLOOKUP(YEAR(H84), AgeCat!$A$1:$B$199, 2, FALSE)</f>
        <v>#N/A</v>
      </c>
      <c r="J84" s="57"/>
      <c r="K84" s="57"/>
      <c r="L84" s="57"/>
      <c r="M84" s="55"/>
      <c r="N84" s="53">
        <f t="shared" si="6"/>
        <v>0</v>
      </c>
      <c r="O84" s="55"/>
      <c r="P84" s="55"/>
      <c r="Q84" s="55"/>
      <c r="R84" s="55"/>
      <c r="S84" s="53">
        <f t="shared" si="10"/>
        <v>0</v>
      </c>
      <c r="T84" s="186">
        <f t="shared" si="9"/>
        <v>0</v>
      </c>
      <c r="U84" s="56">
        <f t="shared" si="11"/>
        <v>0</v>
      </c>
    </row>
    <row r="85" spans="1:21" ht="12.75" customHeight="1" x14ac:dyDescent="0.35">
      <c r="A85" s="52">
        <f t="shared" si="5"/>
        <v>1</v>
      </c>
      <c r="B85" s="67"/>
      <c r="C85" s="53"/>
      <c r="D85" s="53"/>
      <c r="E85" s="53"/>
      <c r="F85" s="53"/>
      <c r="G85" s="53"/>
      <c r="H85" s="53"/>
      <c r="I85" s="54" t="e">
        <f>VLOOKUP(YEAR(H85), AgeCat!$A$1:$B$199, 2, FALSE)</f>
        <v>#N/A</v>
      </c>
      <c r="J85" s="57"/>
      <c r="K85" s="57"/>
      <c r="L85" s="57"/>
      <c r="M85" s="55"/>
      <c r="N85" s="53">
        <f t="shared" si="6"/>
        <v>0</v>
      </c>
      <c r="O85" s="55"/>
      <c r="P85" s="55"/>
      <c r="Q85" s="55"/>
      <c r="R85" s="55"/>
      <c r="S85" s="53">
        <f t="shared" si="10"/>
        <v>0</v>
      </c>
      <c r="T85" s="186">
        <f t="shared" si="9"/>
        <v>0</v>
      </c>
      <c r="U85" s="56">
        <f t="shared" si="11"/>
        <v>0</v>
      </c>
    </row>
    <row r="86" spans="1:21" ht="12.75" customHeight="1" x14ac:dyDescent="0.35">
      <c r="A86" s="52">
        <f t="shared" si="5"/>
        <v>1</v>
      </c>
      <c r="B86" s="67"/>
      <c r="C86" s="53"/>
      <c r="D86" s="53"/>
      <c r="E86" s="53"/>
      <c r="F86" s="53"/>
      <c r="G86" s="53"/>
      <c r="H86" s="53"/>
      <c r="I86" s="54" t="e">
        <f>VLOOKUP(YEAR(H86), AgeCat!$A$1:$B$199, 2, FALSE)</f>
        <v>#N/A</v>
      </c>
      <c r="J86" s="57"/>
      <c r="K86" s="57"/>
      <c r="L86" s="57"/>
      <c r="M86" s="55"/>
      <c r="N86" s="53">
        <f t="shared" si="6"/>
        <v>0</v>
      </c>
      <c r="O86" s="55"/>
      <c r="P86" s="55"/>
      <c r="Q86" s="55"/>
      <c r="R86" s="55"/>
      <c r="S86" s="53">
        <f t="shared" si="10"/>
        <v>0</v>
      </c>
      <c r="T86" s="186">
        <f t="shared" si="9"/>
        <v>0</v>
      </c>
      <c r="U86" s="56">
        <f t="shared" si="11"/>
        <v>0</v>
      </c>
    </row>
    <row r="87" spans="1:21" ht="12.75" customHeight="1" x14ac:dyDescent="0.35">
      <c r="A87" s="52">
        <f t="shared" si="5"/>
        <v>1</v>
      </c>
      <c r="B87" s="67"/>
      <c r="C87" s="53"/>
      <c r="D87" s="53"/>
      <c r="E87" s="53"/>
      <c r="F87" s="53"/>
      <c r="G87" s="53"/>
      <c r="H87" s="53"/>
      <c r="I87" s="54" t="e">
        <f>VLOOKUP(YEAR(H87), AgeCat!$A$1:$B$199, 2, FALSE)</f>
        <v>#N/A</v>
      </c>
      <c r="J87" s="57"/>
      <c r="K87" s="57"/>
      <c r="L87" s="57"/>
      <c r="M87" s="55"/>
      <c r="N87" s="53">
        <f t="shared" si="6"/>
        <v>0</v>
      </c>
      <c r="O87" s="55"/>
      <c r="P87" s="55"/>
      <c r="Q87" s="55"/>
      <c r="R87" s="55"/>
      <c r="S87" s="53">
        <f t="shared" si="10"/>
        <v>0</v>
      </c>
      <c r="T87" s="186">
        <f t="shared" si="9"/>
        <v>0</v>
      </c>
      <c r="U87" s="56">
        <f t="shared" si="11"/>
        <v>0</v>
      </c>
    </row>
    <row r="88" spans="1:21" ht="12.75" customHeight="1" x14ac:dyDescent="0.35">
      <c r="A88" s="52">
        <f t="shared" si="5"/>
        <v>1</v>
      </c>
      <c r="B88" s="67"/>
      <c r="C88" s="53"/>
      <c r="D88" s="53"/>
      <c r="E88" s="53"/>
      <c r="F88" s="53"/>
      <c r="G88" s="53"/>
      <c r="H88" s="53"/>
      <c r="I88" s="54" t="e">
        <f>VLOOKUP(YEAR(H88), AgeCat!$A$1:$B$199, 2, FALSE)</f>
        <v>#N/A</v>
      </c>
      <c r="J88" s="57"/>
      <c r="K88" s="57"/>
      <c r="L88" s="57"/>
      <c r="M88" s="55"/>
      <c r="N88" s="53">
        <f t="shared" si="6"/>
        <v>0</v>
      </c>
      <c r="O88" s="55"/>
      <c r="P88" s="55"/>
      <c r="Q88" s="55"/>
      <c r="R88" s="55"/>
      <c r="S88" s="53">
        <f t="shared" si="10"/>
        <v>0</v>
      </c>
      <c r="T88" s="186">
        <f t="shared" si="9"/>
        <v>0</v>
      </c>
      <c r="U88" s="56">
        <f t="shared" si="11"/>
        <v>0</v>
      </c>
    </row>
    <row r="89" spans="1:21" ht="12.75" customHeight="1" x14ac:dyDescent="0.35">
      <c r="A89" s="52">
        <f t="shared" si="5"/>
        <v>1</v>
      </c>
      <c r="B89" s="67"/>
      <c r="C89" s="53"/>
      <c r="D89" s="53"/>
      <c r="E89" s="53"/>
      <c r="F89" s="53"/>
      <c r="G89" s="53"/>
      <c r="H89" s="53"/>
      <c r="I89" s="54" t="e">
        <f>VLOOKUP(YEAR(H89), AgeCat!$A$1:$B$199, 2, FALSE)</f>
        <v>#N/A</v>
      </c>
      <c r="J89" s="57"/>
      <c r="K89" s="57"/>
      <c r="L89" s="57"/>
      <c r="M89" s="55"/>
      <c r="N89" s="53">
        <f t="shared" si="6"/>
        <v>0</v>
      </c>
      <c r="O89" s="55"/>
      <c r="P89" s="55"/>
      <c r="Q89" s="55"/>
      <c r="R89" s="55"/>
      <c r="S89" s="53">
        <f t="shared" si="10"/>
        <v>0</v>
      </c>
      <c r="T89" s="186">
        <f t="shared" si="9"/>
        <v>0</v>
      </c>
      <c r="U89" s="56">
        <f t="shared" si="11"/>
        <v>0</v>
      </c>
    </row>
    <row r="90" spans="1:21" ht="12.75" customHeight="1" x14ac:dyDescent="0.35">
      <c r="A90" s="52">
        <f t="shared" si="5"/>
        <v>1</v>
      </c>
      <c r="B90" s="67"/>
      <c r="C90" s="53"/>
      <c r="D90" s="53"/>
      <c r="E90" s="53"/>
      <c r="F90" s="53"/>
      <c r="G90" s="53"/>
      <c r="H90" s="53"/>
      <c r="I90" s="54" t="e">
        <f>VLOOKUP(YEAR(H90), AgeCat!$A$1:$B$199, 2, FALSE)</f>
        <v>#N/A</v>
      </c>
      <c r="J90" s="57"/>
      <c r="K90" s="57"/>
      <c r="L90" s="57"/>
      <c r="M90" s="55"/>
      <c r="N90" s="53">
        <f t="shared" si="6"/>
        <v>0</v>
      </c>
      <c r="O90" s="55"/>
      <c r="P90" s="55"/>
      <c r="Q90" s="55"/>
      <c r="R90" s="55"/>
      <c r="S90" s="53">
        <f t="shared" si="10"/>
        <v>0</v>
      </c>
      <c r="T90" s="186">
        <f t="shared" si="9"/>
        <v>0</v>
      </c>
      <c r="U90" s="56">
        <f t="shared" si="11"/>
        <v>0</v>
      </c>
    </row>
    <row r="91" spans="1:21" ht="12.75" customHeight="1" x14ac:dyDescent="0.35">
      <c r="A91" s="52">
        <f t="shared" si="5"/>
        <v>1</v>
      </c>
      <c r="B91" s="67"/>
      <c r="C91" s="53"/>
      <c r="D91" s="53"/>
      <c r="E91" s="53"/>
      <c r="F91" s="53"/>
      <c r="G91" s="53"/>
      <c r="H91" s="53"/>
      <c r="I91" s="54" t="e">
        <f>VLOOKUP(YEAR(H91), AgeCat!$A$1:$B$199, 2, FALSE)</f>
        <v>#N/A</v>
      </c>
      <c r="J91" s="57"/>
      <c r="K91" s="57"/>
      <c r="L91" s="57"/>
      <c r="M91" s="55"/>
      <c r="N91" s="53">
        <f t="shared" si="6"/>
        <v>0</v>
      </c>
      <c r="O91" s="55"/>
      <c r="P91" s="55"/>
      <c r="Q91" s="55"/>
      <c r="R91" s="55"/>
      <c r="S91" s="53">
        <f t="shared" si="10"/>
        <v>0</v>
      </c>
      <c r="T91" s="186">
        <f t="shared" si="9"/>
        <v>0</v>
      </c>
      <c r="U91" s="56">
        <f t="shared" si="11"/>
        <v>0</v>
      </c>
    </row>
    <row r="92" spans="1:21" ht="12.75" customHeight="1" x14ac:dyDescent="0.35">
      <c r="A92" s="52">
        <f t="shared" si="5"/>
        <v>1</v>
      </c>
      <c r="B92" s="67"/>
      <c r="C92" s="53"/>
      <c r="D92" s="53"/>
      <c r="E92" s="53"/>
      <c r="F92" s="53"/>
      <c r="G92" s="53"/>
      <c r="H92" s="53"/>
      <c r="I92" s="54" t="e">
        <f>VLOOKUP(YEAR(H92), AgeCat!$A$1:$B$199, 2, FALSE)</f>
        <v>#N/A</v>
      </c>
      <c r="J92" s="57"/>
      <c r="K92" s="57"/>
      <c r="L92" s="57"/>
      <c r="M92" s="55"/>
      <c r="N92" s="53">
        <f t="shared" si="6"/>
        <v>0</v>
      </c>
      <c r="O92" s="55"/>
      <c r="P92" s="55"/>
      <c r="Q92" s="55"/>
      <c r="R92" s="55"/>
      <c r="S92" s="53">
        <f t="shared" si="10"/>
        <v>0</v>
      </c>
      <c r="T92" s="186">
        <f t="shared" si="9"/>
        <v>0</v>
      </c>
      <c r="U92" s="56">
        <f t="shared" si="11"/>
        <v>0</v>
      </c>
    </row>
    <row r="93" spans="1:21" ht="12.75" customHeight="1" x14ac:dyDescent="0.35">
      <c r="A93" s="52">
        <f t="shared" si="5"/>
        <v>1</v>
      </c>
      <c r="B93" s="67"/>
      <c r="C93" s="53"/>
      <c r="D93" s="53"/>
      <c r="E93" s="53"/>
      <c r="F93" s="53"/>
      <c r="G93" s="53"/>
      <c r="H93" s="53"/>
      <c r="I93" s="54" t="e">
        <f>VLOOKUP(YEAR(H93), AgeCat!$A$1:$B$199, 2, FALSE)</f>
        <v>#N/A</v>
      </c>
      <c r="J93" s="57"/>
      <c r="K93" s="57"/>
      <c r="L93" s="57"/>
      <c r="M93" s="55"/>
      <c r="N93" s="53">
        <f t="shared" si="6"/>
        <v>0</v>
      </c>
      <c r="O93" s="55"/>
      <c r="P93" s="55"/>
      <c r="Q93" s="55"/>
      <c r="R93" s="55"/>
      <c r="S93" s="53">
        <f t="shared" si="10"/>
        <v>0</v>
      </c>
      <c r="T93" s="186">
        <f t="shared" si="9"/>
        <v>0</v>
      </c>
      <c r="U93" s="56">
        <f t="shared" si="11"/>
        <v>0</v>
      </c>
    </row>
    <row r="94" spans="1:21" ht="12.75" customHeight="1" x14ac:dyDescent="0.35">
      <c r="A94" s="52">
        <f t="shared" si="5"/>
        <v>1</v>
      </c>
      <c r="B94" s="67"/>
      <c r="C94" s="53"/>
      <c r="D94" s="53"/>
      <c r="E94" s="53"/>
      <c r="F94" s="53"/>
      <c r="G94" s="53"/>
      <c r="H94" s="53"/>
      <c r="I94" s="54" t="e">
        <f>VLOOKUP(YEAR(H94), AgeCat!$A$1:$B$199, 2, FALSE)</f>
        <v>#N/A</v>
      </c>
      <c r="J94" s="57"/>
      <c r="K94" s="57"/>
      <c r="L94" s="57"/>
      <c r="M94" s="55"/>
      <c r="N94" s="53">
        <f t="shared" si="6"/>
        <v>0</v>
      </c>
      <c r="O94" s="55"/>
      <c r="P94" s="55"/>
      <c r="Q94" s="55"/>
      <c r="R94" s="55"/>
      <c r="S94" s="53">
        <f t="shared" si="10"/>
        <v>0</v>
      </c>
      <c r="T94" s="186">
        <f t="shared" si="9"/>
        <v>0</v>
      </c>
      <c r="U94" s="56">
        <f t="shared" si="11"/>
        <v>0</v>
      </c>
    </row>
    <row r="95" spans="1:21" ht="12.75" customHeight="1" x14ac:dyDescent="0.35">
      <c r="A95" s="52">
        <f t="shared" si="5"/>
        <v>1</v>
      </c>
      <c r="B95" s="67"/>
      <c r="C95" s="53"/>
      <c r="D95" s="53"/>
      <c r="E95" s="53"/>
      <c r="F95" s="53"/>
      <c r="G95" s="53"/>
      <c r="H95" s="53"/>
      <c r="I95" s="54" t="e">
        <f>VLOOKUP(YEAR(H95), AgeCat!$A$1:$B$199, 2, FALSE)</f>
        <v>#N/A</v>
      </c>
      <c r="J95" s="57"/>
      <c r="K95" s="57"/>
      <c r="L95" s="57"/>
      <c r="M95" s="55"/>
      <c r="N95" s="53">
        <f t="shared" si="6"/>
        <v>0</v>
      </c>
      <c r="O95" s="55"/>
      <c r="P95" s="55"/>
      <c r="Q95" s="55"/>
      <c r="R95" s="55"/>
      <c r="S95" s="53">
        <f t="shared" si="10"/>
        <v>0</v>
      </c>
      <c r="T95" s="186">
        <f t="shared" si="9"/>
        <v>0</v>
      </c>
      <c r="U95" s="56">
        <f t="shared" si="11"/>
        <v>0</v>
      </c>
    </row>
    <row r="96" spans="1:21" ht="12.75" customHeight="1" x14ac:dyDescent="0.35">
      <c r="A96" s="52">
        <f t="shared" si="5"/>
        <v>1</v>
      </c>
      <c r="B96" s="67"/>
      <c r="C96" s="53"/>
      <c r="D96" s="53"/>
      <c r="E96" s="53"/>
      <c r="F96" s="53"/>
      <c r="G96" s="53"/>
      <c r="H96" s="53"/>
      <c r="I96" s="54" t="e">
        <f>VLOOKUP(YEAR(H96), AgeCat!$A$1:$B$199, 2, FALSE)</f>
        <v>#N/A</v>
      </c>
      <c r="J96" s="57"/>
      <c r="K96" s="57"/>
      <c r="L96" s="57"/>
      <c r="M96" s="55"/>
      <c r="N96" s="53">
        <f t="shared" si="6"/>
        <v>0</v>
      </c>
      <c r="O96" s="55"/>
      <c r="P96" s="55"/>
      <c r="Q96" s="55"/>
      <c r="R96" s="55"/>
      <c r="S96" s="53">
        <f t="shared" si="10"/>
        <v>0</v>
      </c>
      <c r="T96" s="186">
        <f t="shared" si="9"/>
        <v>0</v>
      </c>
      <c r="U96" s="56">
        <f t="shared" si="11"/>
        <v>0</v>
      </c>
    </row>
    <row r="97" spans="1:21" ht="12.75" customHeight="1" x14ac:dyDescent="0.35">
      <c r="A97" s="52">
        <f t="shared" si="5"/>
        <v>1</v>
      </c>
      <c r="B97" s="67"/>
      <c r="C97" s="53"/>
      <c r="D97" s="53"/>
      <c r="E97" s="53"/>
      <c r="F97" s="53"/>
      <c r="G97" s="53"/>
      <c r="H97" s="53"/>
      <c r="I97" s="54" t="e">
        <f>VLOOKUP(YEAR(H97), AgeCat!$A$1:$B$199, 2, FALSE)</f>
        <v>#N/A</v>
      </c>
      <c r="J97" s="57"/>
      <c r="K97" s="57"/>
      <c r="L97" s="57"/>
      <c r="M97" s="55"/>
      <c r="N97" s="53">
        <f t="shared" si="6"/>
        <v>0</v>
      </c>
      <c r="O97" s="55"/>
      <c r="P97" s="55"/>
      <c r="Q97" s="55"/>
      <c r="R97" s="55"/>
      <c r="S97" s="53">
        <f t="shared" si="10"/>
        <v>0</v>
      </c>
      <c r="T97" s="186">
        <f t="shared" si="9"/>
        <v>0</v>
      </c>
      <c r="U97" s="56">
        <f t="shared" si="11"/>
        <v>0</v>
      </c>
    </row>
    <row r="98" spans="1:21" ht="12.75" customHeight="1" x14ac:dyDescent="0.35">
      <c r="A98" s="52">
        <f t="shared" si="5"/>
        <v>1</v>
      </c>
      <c r="B98" s="67"/>
      <c r="C98" s="53"/>
      <c r="D98" s="53"/>
      <c r="E98" s="53"/>
      <c r="F98" s="53"/>
      <c r="G98" s="53"/>
      <c r="H98" s="53"/>
      <c r="I98" s="54" t="e">
        <f>VLOOKUP(YEAR(H98), AgeCat!$A$1:$B$199, 2, FALSE)</f>
        <v>#N/A</v>
      </c>
      <c r="J98" s="57"/>
      <c r="K98" s="57"/>
      <c r="L98" s="57"/>
      <c r="M98" s="55"/>
      <c r="N98" s="53">
        <f t="shared" si="6"/>
        <v>0</v>
      </c>
      <c r="O98" s="55"/>
      <c r="P98" s="55"/>
      <c r="Q98" s="55"/>
      <c r="R98" s="55"/>
      <c r="S98" s="53">
        <f t="shared" si="10"/>
        <v>0</v>
      </c>
      <c r="T98" s="186">
        <f t="shared" si="9"/>
        <v>0</v>
      </c>
      <c r="U98" s="56">
        <f t="shared" si="11"/>
        <v>0</v>
      </c>
    </row>
    <row r="99" spans="1:21" ht="12.75" customHeight="1" x14ac:dyDescent="0.35">
      <c r="A99" s="52">
        <f t="shared" si="5"/>
        <v>1</v>
      </c>
      <c r="B99" s="67"/>
      <c r="C99" s="53"/>
      <c r="D99" s="53"/>
      <c r="E99" s="53"/>
      <c r="F99" s="53"/>
      <c r="G99" s="53"/>
      <c r="H99" s="53"/>
      <c r="I99" s="54" t="e">
        <f>VLOOKUP(YEAR(H99), AgeCat!$A$1:$B$199, 2, FALSE)</f>
        <v>#N/A</v>
      </c>
      <c r="J99" s="57"/>
      <c r="K99" s="57"/>
      <c r="L99" s="57"/>
      <c r="M99" s="55"/>
      <c r="N99" s="53">
        <f t="shared" si="6"/>
        <v>0</v>
      </c>
      <c r="O99" s="55"/>
      <c r="P99" s="55"/>
      <c r="Q99" s="55"/>
      <c r="R99" s="55"/>
      <c r="S99" s="53">
        <f t="shared" si="10"/>
        <v>0</v>
      </c>
      <c r="T99" s="186">
        <f t="shared" si="9"/>
        <v>0</v>
      </c>
      <c r="U99" s="56">
        <f t="shared" si="11"/>
        <v>0</v>
      </c>
    </row>
    <row r="100" spans="1:21" ht="12.75" customHeight="1" x14ac:dyDescent="0.35">
      <c r="A100" s="52">
        <f t="shared" si="5"/>
        <v>1</v>
      </c>
      <c r="B100" s="67"/>
      <c r="C100" s="53"/>
      <c r="D100" s="53"/>
      <c r="E100" s="53"/>
      <c r="F100" s="53"/>
      <c r="G100" s="53"/>
      <c r="H100" s="53"/>
      <c r="I100" s="54" t="e">
        <f>VLOOKUP(YEAR(H100), AgeCat!$A$1:$B$199, 2, FALSE)</f>
        <v>#N/A</v>
      </c>
      <c r="J100" s="57"/>
      <c r="K100" s="57"/>
      <c r="L100" s="57"/>
      <c r="M100" s="55"/>
      <c r="N100" s="53">
        <f t="shared" si="6"/>
        <v>0</v>
      </c>
      <c r="O100" s="55"/>
      <c r="P100" s="55"/>
      <c r="Q100" s="55"/>
      <c r="R100" s="55"/>
      <c r="S100" s="53">
        <f t="shared" si="10"/>
        <v>0</v>
      </c>
      <c r="T100" s="186">
        <f t="shared" si="9"/>
        <v>0</v>
      </c>
      <c r="U100" s="56">
        <f t="shared" si="11"/>
        <v>0</v>
      </c>
    </row>
    <row r="101" spans="1:21" ht="12.75" customHeight="1" x14ac:dyDescent="0.35">
      <c r="A101" s="52">
        <f t="shared" si="5"/>
        <v>1</v>
      </c>
      <c r="B101" s="67"/>
      <c r="C101" s="53"/>
      <c r="D101" s="53"/>
      <c r="E101" s="53"/>
      <c r="F101" s="53"/>
      <c r="G101" s="53"/>
      <c r="H101" s="53"/>
      <c r="I101" s="54" t="e">
        <f>VLOOKUP(YEAR(H101), AgeCat!$A$1:$B$199, 2, FALSE)</f>
        <v>#N/A</v>
      </c>
      <c r="J101" s="57"/>
      <c r="K101" s="57"/>
      <c r="L101" s="57"/>
      <c r="M101" s="55"/>
      <c r="N101" s="53">
        <f t="shared" si="6"/>
        <v>0</v>
      </c>
      <c r="O101" s="55"/>
      <c r="P101" s="55"/>
      <c r="Q101" s="55"/>
      <c r="R101" s="55"/>
      <c r="S101" s="53">
        <f t="shared" si="10"/>
        <v>0</v>
      </c>
      <c r="T101" s="186">
        <f t="shared" si="9"/>
        <v>0</v>
      </c>
      <c r="U101" s="56">
        <f t="shared" si="11"/>
        <v>0</v>
      </c>
    </row>
    <row r="102" spans="1:21" ht="12.75" customHeight="1" x14ac:dyDescent="0.35">
      <c r="A102" s="52">
        <f t="shared" si="5"/>
        <v>1</v>
      </c>
      <c r="B102" s="67"/>
      <c r="C102" s="53"/>
      <c r="D102" s="53"/>
      <c r="E102" s="53"/>
      <c r="F102" s="53"/>
      <c r="G102" s="53"/>
      <c r="H102" s="53"/>
      <c r="I102" s="54" t="e">
        <f>VLOOKUP(YEAR(H102), AgeCat!$A$1:$B$199, 2, FALSE)</f>
        <v>#N/A</v>
      </c>
      <c r="J102" s="57"/>
      <c r="K102" s="57"/>
      <c r="L102" s="57"/>
      <c r="M102" s="55"/>
      <c r="N102" s="53">
        <f t="shared" si="6"/>
        <v>0</v>
      </c>
      <c r="O102" s="55"/>
      <c r="P102" s="55"/>
      <c r="Q102" s="55"/>
      <c r="R102" s="55"/>
      <c r="S102" s="53">
        <f t="shared" si="10"/>
        <v>0</v>
      </c>
      <c r="T102" s="186">
        <f t="shared" si="9"/>
        <v>0</v>
      </c>
      <c r="U102" s="56">
        <f t="shared" si="11"/>
        <v>0</v>
      </c>
    </row>
    <row r="103" spans="1:21" ht="12.75" customHeight="1" x14ac:dyDescent="0.35">
      <c r="A103" s="52">
        <f t="shared" si="5"/>
        <v>1</v>
      </c>
      <c r="B103" s="67"/>
      <c r="C103" s="53"/>
      <c r="D103" s="53"/>
      <c r="E103" s="53"/>
      <c r="F103" s="53"/>
      <c r="G103" s="53"/>
      <c r="H103" s="53"/>
      <c r="I103" s="54" t="e">
        <f>VLOOKUP(YEAR(H103), AgeCat!$A$1:$B$199, 2, FALSE)</f>
        <v>#N/A</v>
      </c>
      <c r="J103" s="57"/>
      <c r="K103" s="57"/>
      <c r="L103" s="57"/>
      <c r="M103" s="55"/>
      <c r="N103" s="53">
        <f t="shared" si="6"/>
        <v>0</v>
      </c>
      <c r="O103" s="55"/>
      <c r="P103" s="55"/>
      <c r="Q103" s="55"/>
      <c r="R103" s="55"/>
      <c r="S103" s="53">
        <f t="shared" si="10"/>
        <v>0</v>
      </c>
      <c r="T103" s="186">
        <f t="shared" si="9"/>
        <v>0</v>
      </c>
      <c r="U103" s="56">
        <f t="shared" si="11"/>
        <v>0</v>
      </c>
    </row>
    <row r="104" spans="1:21" ht="12.75" customHeight="1" x14ac:dyDescent="0.35">
      <c r="A104" s="52">
        <f t="shared" si="5"/>
        <v>1</v>
      </c>
      <c r="B104" s="67"/>
      <c r="C104" s="53"/>
      <c r="D104" s="53"/>
      <c r="E104" s="53"/>
      <c r="F104" s="53"/>
      <c r="G104" s="53"/>
      <c r="H104" s="53"/>
      <c r="I104" s="54" t="e">
        <f>VLOOKUP(YEAR(H104), AgeCat!$A$1:$B$199, 2, FALSE)</f>
        <v>#N/A</v>
      </c>
      <c r="J104" s="57"/>
      <c r="K104" s="57"/>
      <c r="L104" s="57"/>
      <c r="M104" s="55"/>
      <c r="N104" s="53">
        <f t="shared" si="6"/>
        <v>0</v>
      </c>
      <c r="O104" s="55"/>
      <c r="P104" s="55"/>
      <c r="Q104" s="55"/>
      <c r="R104" s="55"/>
      <c r="S104" s="53">
        <f t="shared" si="10"/>
        <v>0</v>
      </c>
      <c r="T104" s="186">
        <f t="shared" si="9"/>
        <v>0</v>
      </c>
      <c r="U104" s="56">
        <f t="shared" si="11"/>
        <v>0</v>
      </c>
    </row>
    <row r="105" spans="1:21" ht="12.75" customHeight="1" x14ac:dyDescent="0.35">
      <c r="A105" s="52">
        <f t="shared" si="5"/>
        <v>1</v>
      </c>
      <c r="B105" s="67"/>
      <c r="C105" s="53"/>
      <c r="D105" s="53"/>
      <c r="E105" s="53"/>
      <c r="F105" s="53"/>
      <c r="G105" s="53"/>
      <c r="H105" s="53"/>
      <c r="I105" s="54" t="e">
        <f>VLOOKUP(YEAR(H105), AgeCat!$A$1:$B$199, 2, FALSE)</f>
        <v>#N/A</v>
      </c>
      <c r="J105" s="57"/>
      <c r="K105" s="57"/>
      <c r="L105" s="57"/>
      <c r="M105" s="55"/>
      <c r="N105" s="53">
        <f t="shared" si="6"/>
        <v>0</v>
      </c>
      <c r="O105" s="55"/>
      <c r="P105" s="55"/>
      <c r="Q105" s="55"/>
      <c r="R105" s="55"/>
      <c r="S105" s="53">
        <f t="shared" ref="S105:S136" si="12">(O105+P105+Q105+R105)</f>
        <v>0</v>
      </c>
      <c r="T105" s="186">
        <f t="shared" si="9"/>
        <v>0</v>
      </c>
      <c r="U105" s="56">
        <f t="shared" ref="U105:U136" si="13">MAX(N105,S105)</f>
        <v>0</v>
      </c>
    </row>
    <row r="106" spans="1:21" ht="12.75" customHeight="1" x14ac:dyDescent="0.35">
      <c r="A106" s="52">
        <f t="shared" si="5"/>
        <v>1</v>
      </c>
      <c r="B106" s="67"/>
      <c r="C106" s="53"/>
      <c r="D106" s="53"/>
      <c r="E106" s="53"/>
      <c r="F106" s="53"/>
      <c r="G106" s="53"/>
      <c r="H106" s="53"/>
      <c r="I106" s="54" t="e">
        <f>VLOOKUP(YEAR(H106), AgeCat!$A$1:$B$199, 2, FALSE)</f>
        <v>#N/A</v>
      </c>
      <c r="J106" s="57"/>
      <c r="K106" s="57"/>
      <c r="L106" s="57"/>
      <c r="M106" s="55"/>
      <c r="N106" s="53">
        <f t="shared" si="6"/>
        <v>0</v>
      </c>
      <c r="O106" s="55"/>
      <c r="P106" s="55"/>
      <c r="Q106" s="55"/>
      <c r="R106" s="55"/>
      <c r="S106" s="53">
        <f t="shared" si="12"/>
        <v>0</v>
      </c>
      <c r="T106" s="186">
        <f t="shared" ref="T106:T140" si="14">MIN(N106,S106)</f>
        <v>0</v>
      </c>
      <c r="U106" s="56">
        <f t="shared" si="13"/>
        <v>0</v>
      </c>
    </row>
    <row r="107" spans="1:21" ht="12.75" customHeight="1" x14ac:dyDescent="0.35">
      <c r="A107" s="52">
        <f t="shared" si="5"/>
        <v>1</v>
      </c>
      <c r="B107" s="67"/>
      <c r="C107" s="53"/>
      <c r="D107" s="53"/>
      <c r="E107" s="53"/>
      <c r="F107" s="53"/>
      <c r="G107" s="53"/>
      <c r="H107" s="53"/>
      <c r="I107" s="54" t="e">
        <f>VLOOKUP(YEAR(H107), AgeCat!$A$1:$B$199, 2, FALSE)</f>
        <v>#N/A</v>
      </c>
      <c r="J107" s="57"/>
      <c r="K107" s="57"/>
      <c r="L107" s="57"/>
      <c r="M107" s="55"/>
      <c r="N107" s="53">
        <f t="shared" si="6"/>
        <v>0</v>
      </c>
      <c r="O107" s="55"/>
      <c r="P107" s="55"/>
      <c r="Q107" s="55"/>
      <c r="R107" s="55"/>
      <c r="S107" s="53">
        <f t="shared" si="12"/>
        <v>0</v>
      </c>
      <c r="T107" s="186">
        <f t="shared" si="14"/>
        <v>0</v>
      </c>
      <c r="U107" s="56">
        <f t="shared" si="13"/>
        <v>0</v>
      </c>
    </row>
    <row r="108" spans="1:21" ht="12.75" customHeight="1" x14ac:dyDescent="0.35">
      <c r="A108" s="52">
        <f t="shared" si="5"/>
        <v>1</v>
      </c>
      <c r="B108" s="67"/>
      <c r="C108" s="53"/>
      <c r="D108" s="53"/>
      <c r="E108" s="53"/>
      <c r="F108" s="53"/>
      <c r="G108" s="53"/>
      <c r="H108" s="53"/>
      <c r="I108" s="54" t="e">
        <f>VLOOKUP(YEAR(H108), AgeCat!$A$1:$B$199, 2, FALSE)</f>
        <v>#N/A</v>
      </c>
      <c r="J108" s="57"/>
      <c r="K108" s="57"/>
      <c r="L108" s="57"/>
      <c r="M108" s="55"/>
      <c r="N108" s="53">
        <f t="shared" si="6"/>
        <v>0</v>
      </c>
      <c r="O108" s="55"/>
      <c r="P108" s="55"/>
      <c r="Q108" s="55"/>
      <c r="R108" s="55"/>
      <c r="S108" s="53">
        <f t="shared" si="12"/>
        <v>0</v>
      </c>
      <c r="T108" s="186">
        <f t="shared" si="14"/>
        <v>0</v>
      </c>
      <c r="U108" s="56">
        <f t="shared" si="13"/>
        <v>0</v>
      </c>
    </row>
    <row r="109" spans="1:21" ht="12.75" customHeight="1" x14ac:dyDescent="0.35">
      <c r="A109" s="52">
        <f t="shared" si="5"/>
        <v>1</v>
      </c>
      <c r="B109" s="67"/>
      <c r="C109" s="53"/>
      <c r="D109" s="53"/>
      <c r="E109" s="53"/>
      <c r="F109" s="53"/>
      <c r="G109" s="53"/>
      <c r="H109" s="53"/>
      <c r="I109" s="54" t="e">
        <f>VLOOKUP(YEAR(H109), AgeCat!$A$1:$B$199, 2, FALSE)</f>
        <v>#N/A</v>
      </c>
      <c r="J109" s="57"/>
      <c r="K109" s="57"/>
      <c r="L109" s="57"/>
      <c r="M109" s="55"/>
      <c r="N109" s="53">
        <f t="shared" si="6"/>
        <v>0</v>
      </c>
      <c r="O109" s="55"/>
      <c r="P109" s="55"/>
      <c r="Q109" s="55"/>
      <c r="R109" s="55"/>
      <c r="S109" s="53">
        <f t="shared" si="12"/>
        <v>0</v>
      </c>
      <c r="T109" s="186">
        <f t="shared" si="14"/>
        <v>0</v>
      </c>
      <c r="U109" s="56">
        <f t="shared" si="13"/>
        <v>0</v>
      </c>
    </row>
    <row r="110" spans="1:21" ht="12.75" customHeight="1" x14ac:dyDescent="0.35">
      <c r="A110" s="52">
        <f t="shared" si="5"/>
        <v>1</v>
      </c>
      <c r="B110" s="73"/>
      <c r="C110" s="74"/>
      <c r="D110" s="74"/>
      <c r="E110" s="74"/>
      <c r="F110" s="74"/>
      <c r="G110" s="74"/>
      <c r="H110" s="74"/>
      <c r="I110" s="54" t="e">
        <f>VLOOKUP(YEAR(H110), AgeCat!$A$1:$B$199, 2, FALSE)</f>
        <v>#N/A</v>
      </c>
      <c r="J110" s="57"/>
      <c r="K110" s="57"/>
      <c r="L110" s="57"/>
      <c r="M110" s="57"/>
      <c r="N110" s="53">
        <f t="shared" si="6"/>
        <v>0</v>
      </c>
      <c r="O110" s="57"/>
      <c r="P110" s="57"/>
      <c r="Q110" s="57"/>
      <c r="R110" s="57"/>
      <c r="S110" s="53">
        <f t="shared" si="12"/>
        <v>0</v>
      </c>
      <c r="T110" s="186">
        <f t="shared" si="14"/>
        <v>0</v>
      </c>
      <c r="U110" s="56">
        <f t="shared" si="13"/>
        <v>0</v>
      </c>
    </row>
    <row r="111" spans="1:21" ht="12.75" customHeight="1" x14ac:dyDescent="0.35">
      <c r="A111" s="52">
        <f t="shared" si="5"/>
        <v>1</v>
      </c>
      <c r="B111" s="73"/>
      <c r="C111" s="74"/>
      <c r="D111" s="74"/>
      <c r="E111" s="74"/>
      <c r="F111" s="74"/>
      <c r="G111" s="74"/>
      <c r="H111" s="74"/>
      <c r="I111" s="54" t="e">
        <f>VLOOKUP(YEAR(H111), AgeCat!$A$1:$B$199, 2, FALSE)</f>
        <v>#N/A</v>
      </c>
      <c r="J111" s="57"/>
      <c r="K111" s="57"/>
      <c r="L111" s="57"/>
      <c r="M111" s="57"/>
      <c r="N111" s="53">
        <f t="shared" si="6"/>
        <v>0</v>
      </c>
      <c r="O111" s="57"/>
      <c r="P111" s="57"/>
      <c r="Q111" s="57"/>
      <c r="R111" s="57"/>
      <c r="S111" s="53">
        <f t="shared" si="12"/>
        <v>0</v>
      </c>
      <c r="T111" s="186">
        <f t="shared" si="14"/>
        <v>0</v>
      </c>
      <c r="U111" s="56">
        <f t="shared" si="13"/>
        <v>0</v>
      </c>
    </row>
    <row r="112" spans="1:21" ht="12.75" customHeight="1" x14ac:dyDescent="0.35">
      <c r="A112" s="52">
        <f t="shared" si="5"/>
        <v>1</v>
      </c>
      <c r="B112" s="67"/>
      <c r="C112" s="53"/>
      <c r="D112" s="53"/>
      <c r="E112" s="53"/>
      <c r="F112" s="53"/>
      <c r="G112" s="53"/>
      <c r="H112" s="53"/>
      <c r="I112" s="54" t="e">
        <f>VLOOKUP(YEAR(H112), AgeCat!$A$1:$B$199, 2, FALSE)</f>
        <v>#N/A</v>
      </c>
      <c r="J112" s="57"/>
      <c r="K112" s="57"/>
      <c r="L112" s="57"/>
      <c r="M112" s="55"/>
      <c r="N112" s="53">
        <f t="shared" si="6"/>
        <v>0</v>
      </c>
      <c r="O112" s="55"/>
      <c r="P112" s="55"/>
      <c r="Q112" s="55"/>
      <c r="R112" s="55"/>
      <c r="S112" s="53">
        <f t="shared" si="12"/>
        <v>0</v>
      </c>
      <c r="T112" s="186">
        <f t="shared" si="14"/>
        <v>0</v>
      </c>
      <c r="U112" s="56">
        <f t="shared" si="13"/>
        <v>0</v>
      </c>
    </row>
    <row r="113" spans="1:21" ht="12.75" customHeight="1" x14ac:dyDescent="0.35">
      <c r="A113" s="52">
        <f t="shared" si="5"/>
        <v>1</v>
      </c>
      <c r="B113" s="67"/>
      <c r="C113" s="53"/>
      <c r="D113" s="53"/>
      <c r="E113" s="53"/>
      <c r="F113" s="53"/>
      <c r="G113" s="53"/>
      <c r="H113" s="53"/>
      <c r="I113" s="54" t="e">
        <f>VLOOKUP(YEAR(H113), AgeCat!$A$1:$B$199, 2, FALSE)</f>
        <v>#N/A</v>
      </c>
      <c r="J113" s="57"/>
      <c r="K113" s="57"/>
      <c r="L113" s="57"/>
      <c r="M113" s="55"/>
      <c r="N113" s="53">
        <f t="shared" si="6"/>
        <v>0</v>
      </c>
      <c r="O113" s="55"/>
      <c r="P113" s="55"/>
      <c r="Q113" s="55"/>
      <c r="R113" s="55"/>
      <c r="S113" s="53">
        <f t="shared" si="12"/>
        <v>0</v>
      </c>
      <c r="T113" s="186">
        <f t="shared" si="14"/>
        <v>0</v>
      </c>
      <c r="U113" s="56">
        <f t="shared" si="13"/>
        <v>0</v>
      </c>
    </row>
    <row r="114" spans="1:21" ht="12.75" customHeight="1" x14ac:dyDescent="0.35">
      <c r="A114" s="52">
        <f t="shared" si="5"/>
        <v>1</v>
      </c>
      <c r="B114" s="67"/>
      <c r="C114" s="53"/>
      <c r="D114" s="53"/>
      <c r="E114" s="53"/>
      <c r="F114" s="53"/>
      <c r="G114" s="53"/>
      <c r="H114" s="53"/>
      <c r="I114" s="54" t="e">
        <f>VLOOKUP(YEAR(H114), AgeCat!$A$1:$B$199, 2, FALSE)</f>
        <v>#N/A</v>
      </c>
      <c r="J114" s="57"/>
      <c r="K114" s="57"/>
      <c r="L114" s="57"/>
      <c r="M114" s="55"/>
      <c r="N114" s="53">
        <f t="shared" si="6"/>
        <v>0</v>
      </c>
      <c r="O114" s="55"/>
      <c r="P114" s="55"/>
      <c r="Q114" s="55"/>
      <c r="R114" s="55"/>
      <c r="S114" s="53">
        <f t="shared" si="12"/>
        <v>0</v>
      </c>
      <c r="T114" s="186">
        <f t="shared" si="14"/>
        <v>0</v>
      </c>
      <c r="U114" s="56">
        <f t="shared" si="13"/>
        <v>0</v>
      </c>
    </row>
    <row r="115" spans="1:21" ht="12.75" customHeight="1" x14ac:dyDescent="0.35">
      <c r="A115" s="52">
        <f t="shared" si="5"/>
        <v>1</v>
      </c>
      <c r="B115" s="67"/>
      <c r="C115" s="53"/>
      <c r="D115" s="53"/>
      <c r="E115" s="53"/>
      <c r="F115" s="53"/>
      <c r="G115" s="53"/>
      <c r="H115" s="53"/>
      <c r="I115" s="54" t="e">
        <f>VLOOKUP(YEAR(H115), AgeCat!$A$1:$B$199, 2, FALSE)</f>
        <v>#N/A</v>
      </c>
      <c r="J115" s="57"/>
      <c r="K115" s="57"/>
      <c r="L115" s="57"/>
      <c r="M115" s="55"/>
      <c r="N115" s="53">
        <f t="shared" si="6"/>
        <v>0</v>
      </c>
      <c r="O115" s="55"/>
      <c r="P115" s="55"/>
      <c r="Q115" s="55"/>
      <c r="R115" s="55"/>
      <c r="S115" s="53">
        <f t="shared" si="12"/>
        <v>0</v>
      </c>
      <c r="T115" s="186">
        <f t="shared" si="14"/>
        <v>0</v>
      </c>
      <c r="U115" s="56">
        <f t="shared" si="13"/>
        <v>0</v>
      </c>
    </row>
    <row r="116" spans="1:21" ht="12.75" customHeight="1" x14ac:dyDescent="0.35">
      <c r="A116" s="52">
        <f t="shared" si="5"/>
        <v>1</v>
      </c>
      <c r="B116" s="67"/>
      <c r="C116" s="53"/>
      <c r="D116" s="53"/>
      <c r="E116" s="53"/>
      <c r="F116" s="53"/>
      <c r="G116" s="53"/>
      <c r="H116" s="53"/>
      <c r="I116" s="54" t="e">
        <f>VLOOKUP(YEAR(H116), AgeCat!$A$1:$B$199, 2, FALSE)</f>
        <v>#N/A</v>
      </c>
      <c r="J116" s="57"/>
      <c r="K116" s="57"/>
      <c r="L116" s="57"/>
      <c r="M116" s="55"/>
      <c r="N116" s="53">
        <f t="shared" si="6"/>
        <v>0</v>
      </c>
      <c r="O116" s="55"/>
      <c r="P116" s="55"/>
      <c r="Q116" s="55"/>
      <c r="R116" s="55"/>
      <c r="S116" s="53">
        <f t="shared" si="12"/>
        <v>0</v>
      </c>
      <c r="T116" s="186">
        <f t="shared" si="14"/>
        <v>0</v>
      </c>
      <c r="U116" s="56">
        <f t="shared" si="13"/>
        <v>0</v>
      </c>
    </row>
    <row r="117" spans="1:21" ht="12.75" customHeight="1" x14ac:dyDescent="0.35">
      <c r="A117" s="52">
        <f t="shared" si="5"/>
        <v>1</v>
      </c>
      <c r="B117" s="67"/>
      <c r="C117" s="53"/>
      <c r="D117" s="53"/>
      <c r="E117" s="53"/>
      <c r="F117" s="53"/>
      <c r="G117" s="53"/>
      <c r="H117" s="53"/>
      <c r="I117" s="54" t="e">
        <f>VLOOKUP(YEAR(H117), AgeCat!$A$1:$B$199, 2, FALSE)</f>
        <v>#N/A</v>
      </c>
      <c r="J117" s="57"/>
      <c r="K117" s="57"/>
      <c r="L117" s="57"/>
      <c r="M117" s="55"/>
      <c r="N117" s="53">
        <f t="shared" si="6"/>
        <v>0</v>
      </c>
      <c r="O117" s="55"/>
      <c r="P117" s="55"/>
      <c r="Q117" s="55"/>
      <c r="R117" s="55"/>
      <c r="S117" s="53">
        <f t="shared" si="12"/>
        <v>0</v>
      </c>
      <c r="T117" s="186">
        <f t="shared" si="14"/>
        <v>0</v>
      </c>
      <c r="U117" s="56">
        <f t="shared" si="13"/>
        <v>0</v>
      </c>
    </row>
    <row r="118" spans="1:21" ht="12.75" customHeight="1" x14ac:dyDescent="0.35">
      <c r="A118" s="52">
        <f t="shared" si="5"/>
        <v>1</v>
      </c>
      <c r="B118" s="67"/>
      <c r="C118" s="53"/>
      <c r="D118" s="53"/>
      <c r="E118" s="53"/>
      <c r="F118" s="53"/>
      <c r="G118" s="53"/>
      <c r="H118" s="53"/>
      <c r="I118" s="54" t="e">
        <f>VLOOKUP(YEAR(H118), AgeCat!$A$1:$B$199, 2, FALSE)</f>
        <v>#N/A</v>
      </c>
      <c r="J118" s="57"/>
      <c r="K118" s="57"/>
      <c r="L118" s="57"/>
      <c r="M118" s="55"/>
      <c r="N118" s="53">
        <f t="shared" si="6"/>
        <v>0</v>
      </c>
      <c r="O118" s="55"/>
      <c r="P118" s="55"/>
      <c r="Q118" s="55"/>
      <c r="R118" s="55"/>
      <c r="S118" s="53">
        <f t="shared" si="12"/>
        <v>0</v>
      </c>
      <c r="T118" s="186">
        <f t="shared" si="14"/>
        <v>0</v>
      </c>
      <c r="U118" s="56">
        <f t="shared" si="13"/>
        <v>0</v>
      </c>
    </row>
    <row r="119" spans="1:21" ht="12.75" customHeight="1" x14ac:dyDescent="0.35">
      <c r="A119" s="52">
        <f t="shared" si="5"/>
        <v>1</v>
      </c>
      <c r="B119" s="67"/>
      <c r="C119" s="53"/>
      <c r="D119" s="53"/>
      <c r="E119" s="53"/>
      <c r="F119" s="53"/>
      <c r="G119" s="53"/>
      <c r="H119" s="53"/>
      <c r="I119" s="54" t="e">
        <f>VLOOKUP(YEAR(H119), AgeCat!$A$1:$B$199, 2, FALSE)</f>
        <v>#N/A</v>
      </c>
      <c r="J119" s="57"/>
      <c r="K119" s="57"/>
      <c r="L119" s="57"/>
      <c r="M119" s="55"/>
      <c r="N119" s="53">
        <f t="shared" si="6"/>
        <v>0</v>
      </c>
      <c r="O119" s="55"/>
      <c r="P119" s="55"/>
      <c r="Q119" s="55"/>
      <c r="R119" s="55"/>
      <c r="S119" s="53">
        <f t="shared" si="12"/>
        <v>0</v>
      </c>
      <c r="T119" s="186">
        <f t="shared" si="14"/>
        <v>0</v>
      </c>
      <c r="U119" s="56">
        <f t="shared" si="13"/>
        <v>0</v>
      </c>
    </row>
    <row r="120" spans="1:21" ht="12.75" customHeight="1" x14ac:dyDescent="0.35">
      <c r="A120" s="52">
        <f t="shared" si="5"/>
        <v>1</v>
      </c>
      <c r="B120" s="67"/>
      <c r="C120" s="53"/>
      <c r="D120" s="53"/>
      <c r="E120" s="53"/>
      <c r="F120" s="53"/>
      <c r="G120" s="53"/>
      <c r="H120" s="53"/>
      <c r="I120" s="54" t="e">
        <f>VLOOKUP(YEAR(H120), AgeCat!$A$1:$B$199, 2, FALSE)</f>
        <v>#N/A</v>
      </c>
      <c r="J120" s="57"/>
      <c r="K120" s="57"/>
      <c r="L120" s="57"/>
      <c r="M120" s="55"/>
      <c r="N120" s="53">
        <f t="shared" si="6"/>
        <v>0</v>
      </c>
      <c r="O120" s="55"/>
      <c r="P120" s="55"/>
      <c r="Q120" s="55"/>
      <c r="R120" s="55"/>
      <c r="S120" s="53">
        <f t="shared" si="12"/>
        <v>0</v>
      </c>
      <c r="T120" s="186">
        <f t="shared" si="14"/>
        <v>0</v>
      </c>
      <c r="U120" s="56">
        <f t="shared" si="13"/>
        <v>0</v>
      </c>
    </row>
    <row r="121" spans="1:21" ht="12.75" customHeight="1" x14ac:dyDescent="0.35">
      <c r="A121" s="52">
        <f t="shared" si="5"/>
        <v>1</v>
      </c>
      <c r="B121" s="67"/>
      <c r="C121" s="53"/>
      <c r="D121" s="53"/>
      <c r="E121" s="53"/>
      <c r="F121" s="53"/>
      <c r="G121" s="53"/>
      <c r="H121" s="53"/>
      <c r="I121" s="54" t="e">
        <f>VLOOKUP(YEAR(H121), AgeCat!$A$1:$B$199, 2, FALSE)</f>
        <v>#N/A</v>
      </c>
      <c r="J121" s="57"/>
      <c r="K121" s="57"/>
      <c r="L121" s="57"/>
      <c r="M121" s="55"/>
      <c r="N121" s="53">
        <f t="shared" si="6"/>
        <v>0</v>
      </c>
      <c r="O121" s="55"/>
      <c r="P121" s="55"/>
      <c r="Q121" s="55"/>
      <c r="R121" s="55"/>
      <c r="S121" s="53">
        <f t="shared" si="12"/>
        <v>0</v>
      </c>
      <c r="T121" s="186">
        <f t="shared" si="14"/>
        <v>0</v>
      </c>
      <c r="U121" s="56">
        <f t="shared" si="13"/>
        <v>0</v>
      </c>
    </row>
    <row r="122" spans="1:21" ht="12.75" customHeight="1" x14ac:dyDescent="0.35">
      <c r="A122" s="52">
        <f t="shared" si="5"/>
        <v>1</v>
      </c>
      <c r="B122" s="67"/>
      <c r="C122" s="53"/>
      <c r="D122" s="53"/>
      <c r="E122" s="53"/>
      <c r="F122" s="53"/>
      <c r="G122" s="53"/>
      <c r="H122" s="53"/>
      <c r="I122" s="54" t="e">
        <f>VLOOKUP(YEAR(H122), AgeCat!$A$1:$B$199, 2, FALSE)</f>
        <v>#N/A</v>
      </c>
      <c r="J122" s="57"/>
      <c r="K122" s="57"/>
      <c r="L122" s="57"/>
      <c r="M122" s="55"/>
      <c r="N122" s="53">
        <f t="shared" si="6"/>
        <v>0</v>
      </c>
      <c r="O122" s="55"/>
      <c r="P122" s="55"/>
      <c r="Q122" s="55"/>
      <c r="R122" s="55"/>
      <c r="S122" s="53">
        <f t="shared" si="12"/>
        <v>0</v>
      </c>
      <c r="T122" s="186">
        <f t="shared" si="14"/>
        <v>0</v>
      </c>
      <c r="U122" s="56">
        <f t="shared" si="13"/>
        <v>0</v>
      </c>
    </row>
    <row r="123" spans="1:21" ht="12.75" customHeight="1" x14ac:dyDescent="0.35">
      <c r="A123" s="52">
        <f t="shared" si="5"/>
        <v>1</v>
      </c>
      <c r="B123" s="67"/>
      <c r="C123" s="53"/>
      <c r="D123" s="53"/>
      <c r="E123" s="53"/>
      <c r="F123" s="53"/>
      <c r="G123" s="53"/>
      <c r="H123" s="53"/>
      <c r="I123" s="54" t="e">
        <f>VLOOKUP(YEAR(H123), AgeCat!$A$1:$B$199, 2, FALSE)</f>
        <v>#N/A</v>
      </c>
      <c r="J123" s="57"/>
      <c r="K123" s="57"/>
      <c r="L123" s="57"/>
      <c r="M123" s="55"/>
      <c r="N123" s="53">
        <f t="shared" si="6"/>
        <v>0</v>
      </c>
      <c r="O123" s="55"/>
      <c r="P123" s="55"/>
      <c r="Q123" s="55"/>
      <c r="R123" s="55"/>
      <c r="S123" s="53">
        <f t="shared" si="12"/>
        <v>0</v>
      </c>
      <c r="T123" s="186">
        <f t="shared" si="14"/>
        <v>0</v>
      </c>
      <c r="U123" s="56">
        <f t="shared" si="13"/>
        <v>0</v>
      </c>
    </row>
    <row r="124" spans="1:21" ht="12.75" customHeight="1" x14ac:dyDescent="0.35">
      <c r="A124" s="52">
        <f t="shared" si="5"/>
        <v>1</v>
      </c>
      <c r="B124" s="67"/>
      <c r="C124" s="53"/>
      <c r="D124" s="53"/>
      <c r="E124" s="53"/>
      <c r="F124" s="53"/>
      <c r="G124" s="53"/>
      <c r="H124" s="53"/>
      <c r="I124" s="54" t="e">
        <f>VLOOKUP(YEAR(H124), AgeCat!$A$1:$B$199, 2, FALSE)</f>
        <v>#N/A</v>
      </c>
      <c r="J124" s="57"/>
      <c r="K124" s="57"/>
      <c r="L124" s="57"/>
      <c r="M124" s="55"/>
      <c r="N124" s="53">
        <f t="shared" si="6"/>
        <v>0</v>
      </c>
      <c r="O124" s="55"/>
      <c r="P124" s="55"/>
      <c r="Q124" s="55"/>
      <c r="R124" s="55"/>
      <c r="S124" s="53">
        <f t="shared" si="12"/>
        <v>0</v>
      </c>
      <c r="T124" s="186">
        <f t="shared" si="14"/>
        <v>0</v>
      </c>
      <c r="U124" s="56">
        <f t="shared" si="13"/>
        <v>0</v>
      </c>
    </row>
    <row r="125" spans="1:21" ht="12.75" customHeight="1" x14ac:dyDescent="0.35">
      <c r="A125" s="52">
        <f t="shared" si="5"/>
        <v>1</v>
      </c>
      <c r="B125" s="67"/>
      <c r="C125" s="53"/>
      <c r="D125" s="53"/>
      <c r="E125" s="53"/>
      <c r="F125" s="53"/>
      <c r="G125" s="53"/>
      <c r="H125" s="53"/>
      <c r="I125" s="54" t="e">
        <f>VLOOKUP(YEAR(H125), AgeCat!$A$1:$B$199, 2, FALSE)</f>
        <v>#N/A</v>
      </c>
      <c r="J125" s="57"/>
      <c r="K125" s="57"/>
      <c r="L125" s="57"/>
      <c r="M125" s="55"/>
      <c r="N125" s="53">
        <f t="shared" si="6"/>
        <v>0</v>
      </c>
      <c r="O125" s="55"/>
      <c r="P125" s="55"/>
      <c r="Q125" s="55"/>
      <c r="R125" s="55"/>
      <c r="S125" s="53">
        <f t="shared" si="12"/>
        <v>0</v>
      </c>
      <c r="T125" s="186">
        <f t="shared" si="14"/>
        <v>0</v>
      </c>
      <c r="U125" s="56">
        <f t="shared" si="13"/>
        <v>0</v>
      </c>
    </row>
    <row r="126" spans="1:21" ht="12.75" customHeight="1" x14ac:dyDescent="0.35">
      <c r="A126" s="52">
        <f t="shared" si="5"/>
        <v>1</v>
      </c>
      <c r="B126" s="67"/>
      <c r="C126" s="53"/>
      <c r="D126" s="53"/>
      <c r="E126" s="53"/>
      <c r="F126" s="53"/>
      <c r="G126" s="53"/>
      <c r="H126" s="53"/>
      <c r="I126" s="54" t="e">
        <f>VLOOKUP(YEAR(H126), AgeCat!$A$1:$B$199, 2, FALSE)</f>
        <v>#N/A</v>
      </c>
      <c r="J126" s="57"/>
      <c r="K126" s="57"/>
      <c r="L126" s="57"/>
      <c r="M126" s="55"/>
      <c r="N126" s="53">
        <f t="shared" si="6"/>
        <v>0</v>
      </c>
      <c r="O126" s="55"/>
      <c r="P126" s="55"/>
      <c r="Q126" s="55"/>
      <c r="R126" s="55"/>
      <c r="S126" s="53">
        <f t="shared" si="12"/>
        <v>0</v>
      </c>
      <c r="T126" s="186">
        <f t="shared" si="14"/>
        <v>0</v>
      </c>
      <c r="U126" s="56">
        <f t="shared" si="13"/>
        <v>0</v>
      </c>
    </row>
    <row r="127" spans="1:21" ht="12.75" customHeight="1" x14ac:dyDescent="0.35">
      <c r="A127" s="52">
        <f t="shared" si="5"/>
        <v>1</v>
      </c>
      <c r="B127" s="67"/>
      <c r="C127" s="53"/>
      <c r="D127" s="53"/>
      <c r="E127" s="53"/>
      <c r="F127" s="53"/>
      <c r="G127" s="53"/>
      <c r="H127" s="53"/>
      <c r="I127" s="54" t="e">
        <f>VLOOKUP(YEAR(H127), AgeCat!$A$1:$B$199, 2, FALSE)</f>
        <v>#N/A</v>
      </c>
      <c r="J127" s="57"/>
      <c r="K127" s="57"/>
      <c r="L127" s="57"/>
      <c r="M127" s="55"/>
      <c r="N127" s="53">
        <f t="shared" si="6"/>
        <v>0</v>
      </c>
      <c r="O127" s="55"/>
      <c r="P127" s="55"/>
      <c r="Q127" s="55"/>
      <c r="R127" s="55"/>
      <c r="S127" s="53">
        <f t="shared" si="12"/>
        <v>0</v>
      </c>
      <c r="T127" s="186">
        <f t="shared" si="14"/>
        <v>0</v>
      </c>
      <c r="U127" s="56">
        <f t="shared" si="13"/>
        <v>0</v>
      </c>
    </row>
    <row r="128" spans="1:21" ht="12.75" customHeight="1" x14ac:dyDescent="0.35">
      <c r="A128" s="52">
        <f t="shared" si="5"/>
        <v>1</v>
      </c>
      <c r="B128" s="67"/>
      <c r="C128" s="53"/>
      <c r="D128" s="53"/>
      <c r="E128" s="53"/>
      <c r="F128" s="53"/>
      <c r="G128" s="53"/>
      <c r="H128" s="53"/>
      <c r="I128" s="54" t="e">
        <f>VLOOKUP(YEAR(H128), AgeCat!$A$1:$B$199, 2, FALSE)</f>
        <v>#N/A</v>
      </c>
      <c r="J128" s="57"/>
      <c r="K128" s="57"/>
      <c r="L128" s="57"/>
      <c r="M128" s="55"/>
      <c r="N128" s="53">
        <f t="shared" si="6"/>
        <v>0</v>
      </c>
      <c r="O128" s="55"/>
      <c r="P128" s="55"/>
      <c r="Q128" s="55"/>
      <c r="R128" s="55"/>
      <c r="S128" s="53">
        <f t="shared" si="12"/>
        <v>0</v>
      </c>
      <c r="T128" s="186">
        <f t="shared" si="14"/>
        <v>0</v>
      </c>
      <c r="U128" s="56">
        <f t="shared" si="13"/>
        <v>0</v>
      </c>
    </row>
    <row r="129" spans="1:21" ht="12.75" customHeight="1" x14ac:dyDescent="0.35">
      <c r="A129" s="52">
        <f t="shared" si="5"/>
        <v>1</v>
      </c>
      <c r="B129" s="67"/>
      <c r="C129" s="53"/>
      <c r="D129" s="53"/>
      <c r="E129" s="53"/>
      <c r="F129" s="53"/>
      <c r="G129" s="53"/>
      <c r="H129" s="53"/>
      <c r="I129" s="54" t="e">
        <f>VLOOKUP(YEAR(H129), AgeCat!$A$1:$B$199, 2, FALSE)</f>
        <v>#N/A</v>
      </c>
      <c r="J129" s="57"/>
      <c r="K129" s="57"/>
      <c r="L129" s="57"/>
      <c r="M129" s="55"/>
      <c r="N129" s="53">
        <f t="shared" si="6"/>
        <v>0</v>
      </c>
      <c r="O129" s="55"/>
      <c r="P129" s="55"/>
      <c r="Q129" s="55"/>
      <c r="R129" s="55"/>
      <c r="S129" s="53">
        <f t="shared" si="12"/>
        <v>0</v>
      </c>
      <c r="T129" s="186">
        <f t="shared" si="14"/>
        <v>0</v>
      </c>
      <c r="U129" s="56">
        <f t="shared" si="13"/>
        <v>0</v>
      </c>
    </row>
    <row r="130" spans="1:21" ht="12.75" customHeight="1" x14ac:dyDescent="0.35">
      <c r="A130" s="52">
        <f t="shared" si="5"/>
        <v>1</v>
      </c>
      <c r="B130" s="67"/>
      <c r="C130" s="53"/>
      <c r="D130" s="53"/>
      <c r="E130" s="53"/>
      <c r="F130" s="53"/>
      <c r="G130" s="53"/>
      <c r="H130" s="53"/>
      <c r="I130" s="54" t="e">
        <f>VLOOKUP(YEAR(H130), AgeCat!$A$1:$B$199, 2, FALSE)</f>
        <v>#N/A</v>
      </c>
      <c r="J130" s="57"/>
      <c r="K130" s="57"/>
      <c r="L130" s="57"/>
      <c r="M130" s="55"/>
      <c r="N130" s="53">
        <f t="shared" si="6"/>
        <v>0</v>
      </c>
      <c r="O130" s="55"/>
      <c r="P130" s="55"/>
      <c r="Q130" s="55"/>
      <c r="R130" s="55"/>
      <c r="S130" s="53">
        <f t="shared" si="12"/>
        <v>0</v>
      </c>
      <c r="T130" s="186">
        <f t="shared" si="14"/>
        <v>0</v>
      </c>
      <c r="U130" s="56">
        <f t="shared" si="13"/>
        <v>0</v>
      </c>
    </row>
    <row r="131" spans="1:21" ht="12.75" customHeight="1" x14ac:dyDescent="0.35">
      <c r="A131" s="52">
        <f t="shared" si="5"/>
        <v>1</v>
      </c>
      <c r="B131" s="67"/>
      <c r="C131" s="53"/>
      <c r="D131" s="53"/>
      <c r="E131" s="53"/>
      <c r="F131" s="53"/>
      <c r="G131" s="53"/>
      <c r="H131" s="53"/>
      <c r="I131" s="54" t="e">
        <f>VLOOKUP(YEAR(H131), AgeCat!$A$1:$B$199, 2, FALSE)</f>
        <v>#N/A</v>
      </c>
      <c r="J131" s="57"/>
      <c r="K131" s="57"/>
      <c r="L131" s="57"/>
      <c r="M131" s="55"/>
      <c r="N131" s="53">
        <f t="shared" si="6"/>
        <v>0</v>
      </c>
      <c r="O131" s="55"/>
      <c r="P131" s="55"/>
      <c r="Q131" s="55"/>
      <c r="R131" s="55"/>
      <c r="S131" s="53">
        <f t="shared" si="12"/>
        <v>0</v>
      </c>
      <c r="T131" s="186">
        <f t="shared" si="14"/>
        <v>0</v>
      </c>
      <c r="U131" s="56">
        <f t="shared" si="13"/>
        <v>0</v>
      </c>
    </row>
    <row r="132" spans="1:21" ht="12.75" customHeight="1" x14ac:dyDescent="0.35">
      <c r="A132" s="52">
        <f t="shared" si="5"/>
        <v>1</v>
      </c>
      <c r="B132" s="67"/>
      <c r="C132" s="53"/>
      <c r="D132" s="53"/>
      <c r="E132" s="53"/>
      <c r="F132" s="53"/>
      <c r="G132" s="53"/>
      <c r="H132" s="53"/>
      <c r="I132" s="54" t="e">
        <f>VLOOKUP(YEAR(H132), AgeCat!$A$1:$B$199, 2, FALSE)</f>
        <v>#N/A</v>
      </c>
      <c r="J132" s="57"/>
      <c r="K132" s="57"/>
      <c r="L132" s="57"/>
      <c r="M132" s="55"/>
      <c r="N132" s="53">
        <f t="shared" si="6"/>
        <v>0</v>
      </c>
      <c r="O132" s="55"/>
      <c r="P132" s="55"/>
      <c r="Q132" s="55"/>
      <c r="R132" s="55"/>
      <c r="S132" s="53">
        <f t="shared" si="12"/>
        <v>0</v>
      </c>
      <c r="T132" s="186">
        <f t="shared" si="14"/>
        <v>0</v>
      </c>
      <c r="U132" s="56">
        <f t="shared" si="13"/>
        <v>0</v>
      </c>
    </row>
    <row r="133" spans="1:21" ht="12.75" customHeight="1" x14ac:dyDescent="0.35">
      <c r="A133" s="52">
        <f t="shared" si="5"/>
        <v>1</v>
      </c>
      <c r="B133" s="67"/>
      <c r="C133" s="53"/>
      <c r="D133" s="53"/>
      <c r="E133" s="53"/>
      <c r="F133" s="53"/>
      <c r="G133" s="53"/>
      <c r="H133" s="53"/>
      <c r="I133" s="54" t="e">
        <f>VLOOKUP(YEAR(H133), AgeCat!$A$1:$B$199, 2, FALSE)</f>
        <v>#N/A</v>
      </c>
      <c r="J133" s="57"/>
      <c r="K133" s="57"/>
      <c r="L133" s="57"/>
      <c r="M133" s="55"/>
      <c r="N133" s="53">
        <f t="shared" si="6"/>
        <v>0</v>
      </c>
      <c r="O133" s="55"/>
      <c r="P133" s="55"/>
      <c r="Q133" s="55"/>
      <c r="R133" s="55"/>
      <c r="S133" s="53">
        <f t="shared" si="12"/>
        <v>0</v>
      </c>
      <c r="T133" s="186">
        <f t="shared" si="14"/>
        <v>0</v>
      </c>
      <c r="U133" s="56">
        <f t="shared" si="13"/>
        <v>0</v>
      </c>
    </row>
    <row r="134" spans="1:21" ht="12.75" customHeight="1" x14ac:dyDescent="0.35">
      <c r="A134" s="52">
        <f t="shared" si="5"/>
        <v>1</v>
      </c>
      <c r="B134" s="67"/>
      <c r="C134" s="53"/>
      <c r="D134" s="53"/>
      <c r="E134" s="53"/>
      <c r="F134" s="53"/>
      <c r="G134" s="53"/>
      <c r="H134" s="53"/>
      <c r="I134" s="54" t="e">
        <f>VLOOKUP(YEAR(H134), AgeCat!$A$1:$B$199, 2, FALSE)</f>
        <v>#N/A</v>
      </c>
      <c r="J134" s="57"/>
      <c r="K134" s="57"/>
      <c r="L134" s="57"/>
      <c r="M134" s="55"/>
      <c r="N134" s="53">
        <f t="shared" si="6"/>
        <v>0</v>
      </c>
      <c r="O134" s="55"/>
      <c r="P134" s="55"/>
      <c r="Q134" s="55"/>
      <c r="R134" s="55"/>
      <c r="S134" s="53">
        <f t="shared" si="12"/>
        <v>0</v>
      </c>
      <c r="T134" s="186">
        <f t="shared" si="14"/>
        <v>0</v>
      </c>
      <c r="U134" s="56">
        <f t="shared" si="13"/>
        <v>0</v>
      </c>
    </row>
    <row r="135" spans="1:21" ht="12.75" customHeight="1" x14ac:dyDescent="0.35">
      <c r="A135" s="52">
        <f t="shared" si="5"/>
        <v>1</v>
      </c>
      <c r="B135" s="67"/>
      <c r="C135" s="53"/>
      <c r="D135" s="53"/>
      <c r="E135" s="53"/>
      <c r="F135" s="53"/>
      <c r="G135" s="53"/>
      <c r="H135" s="53"/>
      <c r="I135" s="54" t="e">
        <f>VLOOKUP(YEAR(H135), AgeCat!$A$1:$B$199, 2, FALSE)</f>
        <v>#N/A</v>
      </c>
      <c r="J135" s="57"/>
      <c r="K135" s="57"/>
      <c r="L135" s="57"/>
      <c r="M135" s="55"/>
      <c r="N135" s="53">
        <f t="shared" si="6"/>
        <v>0</v>
      </c>
      <c r="O135" s="55"/>
      <c r="P135" s="55"/>
      <c r="Q135" s="55"/>
      <c r="R135" s="55"/>
      <c r="S135" s="53">
        <f t="shared" si="12"/>
        <v>0</v>
      </c>
      <c r="T135" s="186">
        <f t="shared" si="14"/>
        <v>0</v>
      </c>
      <c r="U135" s="56">
        <f t="shared" si="13"/>
        <v>0</v>
      </c>
    </row>
    <row r="136" spans="1:21" ht="12.75" customHeight="1" x14ac:dyDescent="0.35">
      <c r="A136" s="52">
        <f t="shared" si="5"/>
        <v>1</v>
      </c>
      <c r="B136" s="67"/>
      <c r="C136" s="53"/>
      <c r="D136" s="53"/>
      <c r="E136" s="53"/>
      <c r="F136" s="53"/>
      <c r="G136" s="53"/>
      <c r="H136" s="53"/>
      <c r="I136" s="54" t="e">
        <f>VLOOKUP(YEAR(H136), AgeCat!$A$1:$B$199, 2, FALSE)</f>
        <v>#N/A</v>
      </c>
      <c r="J136" s="57"/>
      <c r="K136" s="57"/>
      <c r="L136" s="57"/>
      <c r="M136" s="55"/>
      <c r="N136" s="53">
        <f t="shared" si="6"/>
        <v>0</v>
      </c>
      <c r="O136" s="55"/>
      <c r="P136" s="55"/>
      <c r="Q136" s="55"/>
      <c r="R136" s="55"/>
      <c r="S136" s="53">
        <f t="shared" si="12"/>
        <v>0</v>
      </c>
      <c r="T136" s="186">
        <f t="shared" si="14"/>
        <v>0</v>
      </c>
      <c r="U136" s="56">
        <f t="shared" si="13"/>
        <v>0</v>
      </c>
    </row>
    <row r="137" spans="1:21" ht="12.75" customHeight="1" x14ac:dyDescent="0.35">
      <c r="A137" s="52">
        <f t="shared" si="5"/>
        <v>1</v>
      </c>
      <c r="B137" s="67"/>
      <c r="C137" s="53"/>
      <c r="D137" s="53"/>
      <c r="E137" s="53"/>
      <c r="F137" s="53"/>
      <c r="G137" s="53"/>
      <c r="H137" s="53"/>
      <c r="I137" s="54" t="e">
        <f>VLOOKUP(YEAR(H137), AgeCat!$A$1:$B$199, 2, FALSE)</f>
        <v>#N/A</v>
      </c>
      <c r="J137" s="57"/>
      <c r="K137" s="57"/>
      <c r="L137" s="57"/>
      <c r="M137" s="55"/>
      <c r="N137" s="53">
        <f t="shared" si="6"/>
        <v>0</v>
      </c>
      <c r="O137" s="55"/>
      <c r="P137" s="55"/>
      <c r="Q137" s="55"/>
      <c r="R137" s="55"/>
      <c r="S137" s="53">
        <f t="shared" ref="S137:S140" si="15">(O137+P137+Q137+R137)</f>
        <v>0</v>
      </c>
      <c r="T137" s="186">
        <f t="shared" si="14"/>
        <v>0</v>
      </c>
      <c r="U137" s="56">
        <f t="shared" ref="U137:U140" si="16">MAX(N137,S137)</f>
        <v>0</v>
      </c>
    </row>
    <row r="138" spans="1:21" ht="12.75" customHeight="1" x14ac:dyDescent="0.35">
      <c r="A138" s="52">
        <f t="shared" si="5"/>
        <v>1</v>
      </c>
      <c r="B138" s="67"/>
      <c r="C138" s="53"/>
      <c r="D138" s="53"/>
      <c r="E138" s="53"/>
      <c r="F138" s="53"/>
      <c r="G138" s="53"/>
      <c r="H138" s="53"/>
      <c r="I138" s="54" t="e">
        <f>VLOOKUP(YEAR(H138), AgeCat!$A$1:$B$199, 2, FALSE)</f>
        <v>#N/A</v>
      </c>
      <c r="J138" s="57"/>
      <c r="K138" s="57"/>
      <c r="L138" s="57"/>
      <c r="M138" s="55"/>
      <c r="N138" s="53">
        <f t="shared" si="6"/>
        <v>0</v>
      </c>
      <c r="O138" s="55"/>
      <c r="P138" s="55"/>
      <c r="Q138" s="55"/>
      <c r="R138" s="55"/>
      <c r="S138" s="53">
        <f t="shared" si="15"/>
        <v>0</v>
      </c>
      <c r="T138" s="186">
        <f t="shared" si="14"/>
        <v>0</v>
      </c>
      <c r="U138" s="56">
        <f t="shared" si="16"/>
        <v>0</v>
      </c>
    </row>
    <row r="139" spans="1:21" ht="12.75" customHeight="1" x14ac:dyDescent="0.35">
      <c r="A139" s="52">
        <f t="shared" si="5"/>
        <v>1</v>
      </c>
      <c r="B139" s="67"/>
      <c r="C139" s="53"/>
      <c r="D139" s="53"/>
      <c r="E139" s="53"/>
      <c r="F139" s="53"/>
      <c r="G139" s="53"/>
      <c r="H139" s="53"/>
      <c r="I139" s="54" t="e">
        <f>VLOOKUP(YEAR(H139), AgeCat!$A$1:$B$199, 2, FALSE)</f>
        <v>#N/A</v>
      </c>
      <c r="J139" s="57"/>
      <c r="K139" s="57"/>
      <c r="L139" s="57"/>
      <c r="M139" s="55"/>
      <c r="N139" s="53">
        <f t="shared" si="6"/>
        <v>0</v>
      </c>
      <c r="O139" s="55"/>
      <c r="P139" s="55"/>
      <c r="Q139" s="55"/>
      <c r="R139" s="55"/>
      <c r="S139" s="53">
        <f t="shared" si="15"/>
        <v>0</v>
      </c>
      <c r="T139" s="186">
        <f t="shared" si="14"/>
        <v>0</v>
      </c>
      <c r="U139" s="56">
        <f t="shared" si="16"/>
        <v>0</v>
      </c>
    </row>
    <row r="140" spans="1:21" ht="12.75" customHeight="1" thickBot="1" x14ac:dyDescent="0.4">
      <c r="A140" s="52">
        <f t="shared" si="5"/>
        <v>1</v>
      </c>
      <c r="B140" s="76"/>
      <c r="C140" s="61"/>
      <c r="D140" s="61"/>
      <c r="E140" s="61"/>
      <c r="F140" s="61"/>
      <c r="G140" s="61"/>
      <c r="H140" s="61"/>
      <c r="I140" s="54" t="e">
        <f>VLOOKUP(YEAR(H140), AgeCat!$A$1:$B$199, 2, FALSE)</f>
        <v>#N/A</v>
      </c>
      <c r="J140" s="60"/>
      <c r="K140" s="60"/>
      <c r="L140" s="60"/>
      <c r="M140" s="63"/>
      <c r="N140" s="58">
        <f t="shared" si="6"/>
        <v>0</v>
      </c>
      <c r="O140" s="63"/>
      <c r="P140" s="63"/>
      <c r="Q140" s="63"/>
      <c r="R140" s="63"/>
      <c r="S140" s="58">
        <f t="shared" si="15"/>
        <v>0</v>
      </c>
      <c r="T140" s="186">
        <f t="shared" si="14"/>
        <v>0</v>
      </c>
      <c r="U140" s="69">
        <f t="shared" si="16"/>
        <v>0</v>
      </c>
    </row>
    <row r="141" spans="1:21" ht="12.75" customHeight="1" x14ac:dyDescent="0.35"/>
    <row r="142" spans="1:21" ht="12.75" customHeight="1" x14ac:dyDescent="0.35"/>
    <row r="143" spans="1:21" ht="12.75" customHeight="1" x14ac:dyDescent="0.35"/>
    <row r="144" spans="1:21"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2">
    <mergeCell ref="A7:B7"/>
    <mergeCell ref="A8:B8"/>
    <mergeCell ref="C8:F8"/>
    <mergeCell ref="A9:B9"/>
    <mergeCell ref="C9:F9"/>
    <mergeCell ref="C7:F7"/>
    <mergeCell ref="A1:I1"/>
    <mergeCell ref="A2:I2"/>
    <mergeCell ref="A5:B5"/>
    <mergeCell ref="C5:F5"/>
    <mergeCell ref="A6:B6"/>
    <mergeCell ref="C6:F6"/>
  </mergeCells>
  <pageMargins left="0.75" right="0.75" top="1" bottom="1" header="0" footer="0"/>
  <pageSetup paperSize="9" orientation="portrait"/>
  <headerFooter>
    <oddFooter>&amp;L#000000Público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C5255-9258-43DE-B663-C07E32C4C51E}">
  <dimension ref="A1:B70"/>
  <sheetViews>
    <sheetView workbookViewId="0">
      <selection sqref="A1:B1048576"/>
    </sheetView>
  </sheetViews>
  <sheetFormatPr defaultRowHeight="12.75" x14ac:dyDescent="0.35"/>
  <sheetData>
    <row r="1" spans="1:2" x14ac:dyDescent="0.35">
      <c r="A1">
        <v>2016</v>
      </c>
      <c r="B1" s="249" t="s">
        <v>308</v>
      </c>
    </row>
    <row r="2" spans="1:2" x14ac:dyDescent="0.35">
      <c r="A2">
        <v>2015</v>
      </c>
      <c r="B2" s="249" t="s">
        <v>308</v>
      </c>
    </row>
    <row r="3" spans="1:2" x14ac:dyDescent="0.35">
      <c r="A3">
        <v>2014</v>
      </c>
      <c r="B3" s="249" t="s">
        <v>309</v>
      </c>
    </row>
    <row r="4" spans="1:2" x14ac:dyDescent="0.35">
      <c r="A4">
        <v>2013</v>
      </c>
      <c r="B4" s="249" t="s">
        <v>309</v>
      </c>
    </row>
    <row r="5" spans="1:2" x14ac:dyDescent="0.35">
      <c r="A5">
        <v>2012</v>
      </c>
      <c r="B5" s="249" t="s">
        <v>72</v>
      </c>
    </row>
    <row r="6" spans="1:2" x14ac:dyDescent="0.35">
      <c r="A6">
        <v>2011</v>
      </c>
      <c r="B6" s="249" t="s">
        <v>72</v>
      </c>
    </row>
    <row r="7" spans="1:2" x14ac:dyDescent="0.35">
      <c r="A7">
        <v>2010</v>
      </c>
      <c r="B7" s="249" t="s">
        <v>74</v>
      </c>
    </row>
    <row r="8" spans="1:2" x14ac:dyDescent="0.35">
      <c r="A8">
        <v>2009</v>
      </c>
      <c r="B8" s="249" t="s">
        <v>74</v>
      </c>
    </row>
    <row r="9" spans="1:2" x14ac:dyDescent="0.35">
      <c r="A9">
        <v>2008</v>
      </c>
      <c r="B9" s="249" t="s">
        <v>76</v>
      </c>
    </row>
    <row r="10" spans="1:2" x14ac:dyDescent="0.35">
      <c r="A10">
        <v>2007</v>
      </c>
      <c r="B10" s="249" t="s">
        <v>76</v>
      </c>
    </row>
    <row r="11" spans="1:2" x14ac:dyDescent="0.35">
      <c r="A11">
        <v>2006</v>
      </c>
      <c r="B11" s="249" t="s">
        <v>310</v>
      </c>
    </row>
    <row r="12" spans="1:2" x14ac:dyDescent="0.35">
      <c r="A12">
        <v>2005</v>
      </c>
      <c r="B12" s="249" t="s">
        <v>310</v>
      </c>
    </row>
    <row r="13" spans="1:2" x14ac:dyDescent="0.35">
      <c r="A13">
        <v>2004</v>
      </c>
      <c r="B13" s="249" t="s">
        <v>310</v>
      </c>
    </row>
    <row r="14" spans="1:2" x14ac:dyDescent="0.35">
      <c r="A14">
        <v>2003</v>
      </c>
      <c r="B14" s="249" t="s">
        <v>311</v>
      </c>
    </row>
    <row r="15" spans="1:2" x14ac:dyDescent="0.35">
      <c r="A15">
        <v>2002</v>
      </c>
      <c r="B15" s="249" t="s">
        <v>311</v>
      </c>
    </row>
    <row r="16" spans="1:2" x14ac:dyDescent="0.35">
      <c r="A16">
        <v>2001</v>
      </c>
      <c r="B16" s="249" t="s">
        <v>311</v>
      </c>
    </row>
    <row r="17" spans="1:2" x14ac:dyDescent="0.35">
      <c r="A17">
        <v>2000</v>
      </c>
      <c r="B17" s="249" t="s">
        <v>311</v>
      </c>
    </row>
    <row r="18" spans="1:2" x14ac:dyDescent="0.35">
      <c r="A18">
        <v>1999</v>
      </c>
      <c r="B18" s="249" t="s">
        <v>311</v>
      </c>
    </row>
    <row r="19" spans="1:2" x14ac:dyDescent="0.35">
      <c r="A19">
        <v>1998</v>
      </c>
      <c r="B19" s="249" t="s">
        <v>311</v>
      </c>
    </row>
    <row r="20" spans="1:2" x14ac:dyDescent="0.35">
      <c r="A20">
        <v>1997</v>
      </c>
      <c r="B20" s="249" t="s">
        <v>311</v>
      </c>
    </row>
    <row r="21" spans="1:2" x14ac:dyDescent="0.35">
      <c r="A21">
        <v>1996</v>
      </c>
      <c r="B21" s="249" t="s">
        <v>311</v>
      </c>
    </row>
    <row r="22" spans="1:2" x14ac:dyDescent="0.35">
      <c r="A22">
        <v>1995</v>
      </c>
      <c r="B22" s="249" t="s">
        <v>311</v>
      </c>
    </row>
    <row r="23" spans="1:2" x14ac:dyDescent="0.35">
      <c r="A23">
        <v>1994</v>
      </c>
      <c r="B23" s="249" t="s">
        <v>312</v>
      </c>
    </row>
    <row r="24" spans="1:2" x14ac:dyDescent="0.35">
      <c r="A24">
        <v>1993</v>
      </c>
      <c r="B24" s="249" t="s">
        <v>312</v>
      </c>
    </row>
    <row r="25" spans="1:2" x14ac:dyDescent="0.35">
      <c r="A25">
        <v>1992</v>
      </c>
      <c r="B25" s="249" t="s">
        <v>312</v>
      </c>
    </row>
    <row r="26" spans="1:2" x14ac:dyDescent="0.35">
      <c r="A26">
        <v>1991</v>
      </c>
      <c r="B26" s="249" t="s">
        <v>312</v>
      </c>
    </row>
    <row r="27" spans="1:2" x14ac:dyDescent="0.35">
      <c r="A27">
        <v>1990</v>
      </c>
      <c r="B27" s="249" t="s">
        <v>312</v>
      </c>
    </row>
    <row r="28" spans="1:2" x14ac:dyDescent="0.35">
      <c r="A28">
        <v>1989</v>
      </c>
      <c r="B28" s="249" t="s">
        <v>312</v>
      </c>
    </row>
    <row r="29" spans="1:2" x14ac:dyDescent="0.35">
      <c r="A29">
        <v>1988</v>
      </c>
      <c r="B29" s="249" t="s">
        <v>312</v>
      </c>
    </row>
    <row r="30" spans="1:2" x14ac:dyDescent="0.35">
      <c r="A30">
        <v>1987</v>
      </c>
      <c r="B30" s="249" t="s">
        <v>312</v>
      </c>
    </row>
    <row r="31" spans="1:2" x14ac:dyDescent="0.35">
      <c r="A31">
        <v>1986</v>
      </c>
      <c r="B31" s="249" t="s">
        <v>312</v>
      </c>
    </row>
    <row r="32" spans="1:2" x14ac:dyDescent="0.35">
      <c r="A32">
        <v>1985</v>
      </c>
      <c r="B32" s="249" t="s">
        <v>312</v>
      </c>
    </row>
    <row r="33" spans="1:2" x14ac:dyDescent="0.35">
      <c r="A33">
        <v>1984</v>
      </c>
      <c r="B33" s="249" t="s">
        <v>312</v>
      </c>
    </row>
    <row r="34" spans="1:2" x14ac:dyDescent="0.35">
      <c r="A34">
        <v>1983</v>
      </c>
      <c r="B34" s="249" t="s">
        <v>312</v>
      </c>
    </row>
    <row r="35" spans="1:2" x14ac:dyDescent="0.35">
      <c r="A35">
        <v>1982</v>
      </c>
      <c r="B35" s="249" t="s">
        <v>312</v>
      </c>
    </row>
    <row r="36" spans="1:2" x14ac:dyDescent="0.35">
      <c r="A36">
        <v>1981</v>
      </c>
      <c r="B36" s="249" t="s">
        <v>312</v>
      </c>
    </row>
    <row r="37" spans="1:2" x14ac:dyDescent="0.35">
      <c r="A37">
        <v>1980</v>
      </c>
      <c r="B37" s="249" t="s">
        <v>312</v>
      </c>
    </row>
    <row r="38" spans="1:2" x14ac:dyDescent="0.35">
      <c r="A38">
        <v>1979</v>
      </c>
      <c r="B38" s="249" t="s">
        <v>312</v>
      </c>
    </row>
    <row r="39" spans="1:2" x14ac:dyDescent="0.35">
      <c r="A39">
        <v>1978</v>
      </c>
      <c r="B39" s="249" t="s">
        <v>312</v>
      </c>
    </row>
    <row r="40" spans="1:2" x14ac:dyDescent="0.35">
      <c r="A40">
        <v>1977</v>
      </c>
      <c r="B40" s="249" t="s">
        <v>312</v>
      </c>
    </row>
    <row r="41" spans="1:2" x14ac:dyDescent="0.35">
      <c r="A41">
        <v>1976</v>
      </c>
      <c r="B41" s="249" t="s">
        <v>312</v>
      </c>
    </row>
    <row r="42" spans="1:2" x14ac:dyDescent="0.35">
      <c r="A42">
        <v>1975</v>
      </c>
      <c r="B42" s="249" t="s">
        <v>312</v>
      </c>
    </row>
    <row r="43" spans="1:2" x14ac:dyDescent="0.35">
      <c r="A43">
        <v>1974</v>
      </c>
      <c r="B43" s="249" t="s">
        <v>312</v>
      </c>
    </row>
    <row r="44" spans="1:2" x14ac:dyDescent="0.35">
      <c r="A44">
        <v>1973</v>
      </c>
      <c r="B44" s="249" t="s">
        <v>312</v>
      </c>
    </row>
    <row r="45" spans="1:2" x14ac:dyDescent="0.35">
      <c r="A45">
        <v>1972</v>
      </c>
      <c r="B45" s="249" t="s">
        <v>312</v>
      </c>
    </row>
    <row r="46" spans="1:2" x14ac:dyDescent="0.35">
      <c r="A46">
        <v>1971</v>
      </c>
      <c r="B46" s="249" t="s">
        <v>312</v>
      </c>
    </row>
    <row r="47" spans="1:2" x14ac:dyDescent="0.35">
      <c r="A47">
        <v>1970</v>
      </c>
      <c r="B47" s="249" t="s">
        <v>312</v>
      </c>
    </row>
    <row r="48" spans="1:2" x14ac:dyDescent="0.35">
      <c r="A48">
        <v>1969</v>
      </c>
      <c r="B48" s="249" t="s">
        <v>312</v>
      </c>
    </row>
    <row r="49" spans="1:2" x14ac:dyDescent="0.35">
      <c r="A49">
        <v>1968</v>
      </c>
      <c r="B49" s="249" t="s">
        <v>312</v>
      </c>
    </row>
    <row r="50" spans="1:2" x14ac:dyDescent="0.35">
      <c r="A50">
        <v>1967</v>
      </c>
      <c r="B50" s="249" t="s">
        <v>312</v>
      </c>
    </row>
    <row r="51" spans="1:2" x14ac:dyDescent="0.35">
      <c r="A51">
        <v>1966</v>
      </c>
      <c r="B51" s="249" t="s">
        <v>312</v>
      </c>
    </row>
    <row r="52" spans="1:2" x14ac:dyDescent="0.35">
      <c r="A52">
        <v>1965</v>
      </c>
      <c r="B52" s="249" t="s">
        <v>312</v>
      </c>
    </row>
    <row r="53" spans="1:2" x14ac:dyDescent="0.35">
      <c r="A53">
        <v>1964</v>
      </c>
      <c r="B53" s="249" t="s">
        <v>312</v>
      </c>
    </row>
    <row r="54" spans="1:2" x14ac:dyDescent="0.35">
      <c r="A54">
        <v>1963</v>
      </c>
      <c r="B54" s="249" t="s">
        <v>312</v>
      </c>
    </row>
    <row r="55" spans="1:2" x14ac:dyDescent="0.35">
      <c r="A55">
        <v>1962</v>
      </c>
      <c r="B55" s="249" t="s">
        <v>312</v>
      </c>
    </row>
    <row r="56" spans="1:2" x14ac:dyDescent="0.35">
      <c r="A56">
        <v>1961</v>
      </c>
      <c r="B56" s="249" t="s">
        <v>312</v>
      </c>
    </row>
    <row r="57" spans="1:2" x14ac:dyDescent="0.35">
      <c r="A57">
        <v>1960</v>
      </c>
      <c r="B57" s="249" t="s">
        <v>312</v>
      </c>
    </row>
    <row r="58" spans="1:2" x14ac:dyDescent="0.35">
      <c r="A58">
        <v>1959</v>
      </c>
      <c r="B58" s="249" t="s">
        <v>312</v>
      </c>
    </row>
    <row r="59" spans="1:2" x14ac:dyDescent="0.35">
      <c r="A59">
        <v>1958</v>
      </c>
      <c r="B59" s="249" t="s">
        <v>312</v>
      </c>
    </row>
    <row r="60" spans="1:2" x14ac:dyDescent="0.35">
      <c r="A60">
        <v>1957</v>
      </c>
      <c r="B60" s="249" t="s">
        <v>312</v>
      </c>
    </row>
    <row r="61" spans="1:2" x14ac:dyDescent="0.35">
      <c r="A61">
        <v>1956</v>
      </c>
      <c r="B61" s="249" t="s">
        <v>312</v>
      </c>
    </row>
    <row r="62" spans="1:2" x14ac:dyDescent="0.35">
      <c r="A62">
        <v>1955</v>
      </c>
      <c r="B62" s="249" t="s">
        <v>312</v>
      </c>
    </row>
    <row r="63" spans="1:2" x14ac:dyDescent="0.35">
      <c r="A63">
        <v>1954</v>
      </c>
      <c r="B63" s="249" t="s">
        <v>312</v>
      </c>
    </row>
    <row r="64" spans="1:2" x14ac:dyDescent="0.35">
      <c r="A64">
        <v>1953</v>
      </c>
      <c r="B64" s="249" t="s">
        <v>312</v>
      </c>
    </row>
    <row r="65" spans="1:2" x14ac:dyDescent="0.35">
      <c r="A65">
        <v>1952</v>
      </c>
      <c r="B65" s="249" t="s">
        <v>312</v>
      </c>
    </row>
    <row r="66" spans="1:2" x14ac:dyDescent="0.35">
      <c r="A66">
        <v>1951</v>
      </c>
      <c r="B66" s="249" t="s">
        <v>312</v>
      </c>
    </row>
    <row r="67" spans="1:2" x14ac:dyDescent="0.35">
      <c r="A67">
        <v>1950</v>
      </c>
      <c r="B67" s="249" t="s">
        <v>312</v>
      </c>
    </row>
    <row r="68" spans="1:2" x14ac:dyDescent="0.35">
      <c r="A68">
        <v>1949</v>
      </c>
      <c r="B68" s="249" t="s">
        <v>312</v>
      </c>
    </row>
    <row r="69" spans="1:2" x14ac:dyDescent="0.35">
      <c r="A69">
        <v>1948</v>
      </c>
      <c r="B69" s="249" t="s">
        <v>312</v>
      </c>
    </row>
    <row r="70" spans="1:2" x14ac:dyDescent="0.35">
      <c r="A70">
        <v>1947</v>
      </c>
      <c r="B70" s="249" t="s">
        <v>312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00"/>
  <sheetViews>
    <sheetView workbookViewId="0">
      <selection sqref="A1:I1"/>
    </sheetView>
  </sheetViews>
  <sheetFormatPr defaultColWidth="12.59765625" defaultRowHeight="15" customHeight="1" x14ac:dyDescent="0.35"/>
  <cols>
    <col min="1" max="1" width="11.46484375" customWidth="1"/>
    <col min="2" max="2" width="8.1328125" customWidth="1"/>
    <col min="3" max="3" width="7.46484375" customWidth="1"/>
    <col min="4" max="4" width="22" customWidth="1"/>
    <col min="5" max="5" width="18.46484375" customWidth="1"/>
    <col min="6" max="6" width="11.1328125" customWidth="1"/>
    <col min="7" max="7" width="11.46484375" customWidth="1"/>
    <col min="8" max="8" width="10.86328125" customWidth="1"/>
    <col min="9" max="26" width="11.46484375" customWidth="1"/>
  </cols>
  <sheetData>
    <row r="1" spans="1:20" ht="12.75" customHeight="1" x14ac:dyDescent="0.7">
      <c r="A1" s="234" t="s">
        <v>80</v>
      </c>
      <c r="B1" s="188"/>
      <c r="C1" s="188"/>
      <c r="D1" s="188"/>
      <c r="E1" s="188"/>
      <c r="F1" s="188"/>
      <c r="G1" s="188"/>
      <c r="H1" s="188"/>
      <c r="I1" s="188"/>
      <c r="J1" s="38"/>
      <c r="K1" s="38"/>
      <c r="L1" s="38"/>
      <c r="M1" s="38"/>
      <c r="N1" s="38"/>
      <c r="O1" s="38"/>
      <c r="P1" s="38"/>
      <c r="Q1" s="38"/>
      <c r="R1" s="38"/>
      <c r="S1" s="38"/>
      <c r="T1" s="38"/>
    </row>
    <row r="2" spans="1:20" ht="12.75" customHeight="1" x14ac:dyDescent="0.5">
      <c r="A2" s="235" t="s">
        <v>81</v>
      </c>
      <c r="B2" s="188"/>
      <c r="C2" s="188"/>
      <c r="D2" s="188"/>
      <c r="E2" s="188"/>
      <c r="F2" s="188"/>
      <c r="G2" s="188"/>
      <c r="H2" s="188"/>
      <c r="I2" s="188"/>
      <c r="J2" s="38"/>
      <c r="K2" s="38"/>
      <c r="L2" s="38"/>
      <c r="M2" s="38"/>
      <c r="N2" s="38"/>
      <c r="O2" s="38"/>
      <c r="P2" s="38"/>
      <c r="Q2" s="38"/>
      <c r="R2" s="38"/>
      <c r="S2" s="38"/>
      <c r="T2" s="38"/>
    </row>
    <row r="3" spans="1:20" ht="12.75" customHeight="1" x14ac:dyDescent="0.35">
      <c r="A3" s="40"/>
      <c r="B3" s="38"/>
      <c r="C3" s="38"/>
      <c r="D3" s="38"/>
      <c r="E3" s="38"/>
      <c r="F3" s="38"/>
      <c r="G3" s="38"/>
      <c r="H3" s="38"/>
      <c r="I3" s="38"/>
      <c r="J3" s="38"/>
      <c r="K3" s="38"/>
      <c r="L3" s="38"/>
      <c r="M3" s="38"/>
      <c r="N3" s="38"/>
      <c r="O3" s="38"/>
      <c r="P3" s="38"/>
      <c r="Q3" s="38"/>
      <c r="R3" s="38"/>
      <c r="S3" s="38"/>
      <c r="T3" s="38"/>
    </row>
    <row r="4" spans="1:20" ht="12.75" customHeight="1" x14ac:dyDescent="0.35">
      <c r="A4" s="40"/>
      <c r="B4" s="38"/>
      <c r="C4" s="38"/>
      <c r="D4" s="38"/>
      <c r="E4" s="38"/>
      <c r="F4" s="38"/>
      <c r="G4" s="38"/>
      <c r="H4" s="38"/>
      <c r="I4" s="38"/>
      <c r="J4" s="38"/>
      <c r="K4" s="38"/>
      <c r="L4" s="38"/>
      <c r="M4" s="38"/>
      <c r="N4" s="38"/>
      <c r="O4" s="38"/>
      <c r="P4" s="38"/>
      <c r="Q4" s="38"/>
      <c r="R4" s="38"/>
      <c r="S4" s="38"/>
      <c r="T4" s="38"/>
    </row>
    <row r="5" spans="1:20" ht="12.75" customHeight="1" x14ac:dyDescent="0.4">
      <c r="A5" s="236" t="s">
        <v>82</v>
      </c>
      <c r="B5" s="237"/>
      <c r="C5" s="238"/>
      <c r="D5" s="233"/>
      <c r="E5" s="233"/>
      <c r="F5" s="237"/>
      <c r="G5" s="38"/>
      <c r="H5" s="38"/>
      <c r="I5" s="38"/>
      <c r="J5" s="38"/>
      <c r="K5" s="38"/>
      <c r="L5" s="38"/>
      <c r="M5" s="38"/>
      <c r="N5" s="38"/>
      <c r="O5" s="38"/>
      <c r="P5" s="38"/>
      <c r="Q5" s="38"/>
      <c r="R5" s="38"/>
      <c r="S5" s="38"/>
      <c r="T5" s="38"/>
    </row>
    <row r="6" spans="1:20" ht="12.75" customHeight="1" x14ac:dyDescent="0.4">
      <c r="A6" s="239" t="s">
        <v>83</v>
      </c>
      <c r="B6" s="240"/>
      <c r="C6" s="241"/>
      <c r="D6" s="212"/>
      <c r="E6" s="212"/>
      <c r="F6" s="240"/>
      <c r="G6" s="38"/>
      <c r="H6" s="38"/>
      <c r="I6" s="38"/>
      <c r="J6" s="38"/>
      <c r="K6" s="38"/>
      <c r="L6" s="38"/>
      <c r="M6" s="38"/>
      <c r="N6" s="38"/>
      <c r="O6" s="38"/>
      <c r="P6" s="38"/>
      <c r="Q6" s="38"/>
      <c r="R6" s="38"/>
      <c r="S6" s="38"/>
      <c r="T6" s="38"/>
    </row>
    <row r="7" spans="1:20" ht="12.75" customHeight="1" x14ac:dyDescent="0.4">
      <c r="A7" s="239" t="s">
        <v>84</v>
      </c>
      <c r="B7" s="240"/>
      <c r="C7" s="241"/>
      <c r="D7" s="212"/>
      <c r="E7" s="212"/>
      <c r="F7" s="240"/>
      <c r="G7" s="38"/>
      <c r="H7" s="38"/>
      <c r="I7" s="38"/>
      <c r="J7" s="38"/>
      <c r="K7" s="38"/>
      <c r="L7" s="38"/>
      <c r="M7" s="38"/>
      <c r="N7" s="38"/>
      <c r="O7" s="38"/>
      <c r="P7" s="38"/>
      <c r="Q7" s="38"/>
      <c r="R7" s="38"/>
      <c r="S7" s="38"/>
      <c r="T7" s="38"/>
    </row>
    <row r="8" spans="1:20" ht="12.75" customHeight="1" x14ac:dyDescent="0.4">
      <c r="A8" s="239" t="s">
        <v>85</v>
      </c>
      <c r="B8" s="240"/>
      <c r="C8" s="241"/>
      <c r="D8" s="212"/>
      <c r="E8" s="212"/>
      <c r="F8" s="240"/>
      <c r="G8" s="38"/>
      <c r="H8" s="38"/>
      <c r="I8" s="38"/>
      <c r="J8" s="38"/>
      <c r="K8" s="38"/>
      <c r="L8" s="38"/>
      <c r="M8" s="38"/>
      <c r="N8" s="38"/>
      <c r="O8" s="38"/>
      <c r="P8" s="38"/>
      <c r="Q8" s="38"/>
      <c r="R8" s="38"/>
      <c r="S8" s="38"/>
      <c r="T8" s="38"/>
    </row>
    <row r="9" spans="1:20" ht="12.75" customHeight="1" x14ac:dyDescent="0.4">
      <c r="A9" s="242" t="s">
        <v>86</v>
      </c>
      <c r="B9" s="243"/>
      <c r="C9" s="244"/>
      <c r="D9" s="214"/>
      <c r="E9" s="214"/>
      <c r="F9" s="243"/>
      <c r="G9" s="38"/>
      <c r="H9" s="38"/>
      <c r="I9" s="38"/>
      <c r="J9" s="38"/>
      <c r="K9" s="38"/>
      <c r="L9" s="38"/>
      <c r="M9" s="38"/>
      <c r="N9" s="38"/>
      <c r="O9" s="38"/>
      <c r="P9" s="38"/>
      <c r="Q9" s="38"/>
      <c r="R9" s="38"/>
      <c r="S9" s="38"/>
      <c r="T9" s="38"/>
    </row>
    <row r="10" spans="1:20" ht="12.75" customHeight="1" x14ac:dyDescent="0.35">
      <c r="A10" s="40"/>
      <c r="B10" s="38"/>
      <c r="C10" s="38"/>
      <c r="D10" s="38"/>
      <c r="E10" s="38"/>
      <c r="F10" s="38"/>
      <c r="G10" s="38"/>
      <c r="H10" s="38"/>
      <c r="I10" s="38"/>
      <c r="J10" s="38"/>
      <c r="K10" s="38"/>
      <c r="L10" s="38"/>
      <c r="M10" s="38"/>
      <c r="N10" s="38"/>
      <c r="O10" s="38"/>
      <c r="P10" s="38"/>
      <c r="Q10" s="38"/>
      <c r="R10" s="38"/>
      <c r="S10" s="38"/>
      <c r="T10" s="38"/>
    </row>
    <row r="11" spans="1:20" ht="12.75" customHeight="1" x14ac:dyDescent="0.4">
      <c r="A11" s="41"/>
      <c r="B11" s="42"/>
      <c r="C11" s="42"/>
      <c r="D11" s="42"/>
      <c r="E11" s="43" t="s">
        <v>87</v>
      </c>
      <c r="F11" s="42"/>
      <c r="G11" s="42"/>
      <c r="H11" s="42"/>
      <c r="I11" s="44"/>
      <c r="J11" s="45"/>
      <c r="K11" s="45"/>
      <c r="L11" s="45"/>
      <c r="M11" s="45"/>
      <c r="N11" s="45" t="s">
        <v>105</v>
      </c>
      <c r="O11" s="45"/>
      <c r="P11" s="45"/>
      <c r="Q11" s="45"/>
      <c r="R11" s="45"/>
      <c r="S11" s="45" t="s">
        <v>106</v>
      </c>
      <c r="T11" s="46" t="s">
        <v>107</v>
      </c>
    </row>
    <row r="12" spans="1:20" ht="12.75" customHeight="1" x14ac:dyDescent="0.4">
      <c r="A12" s="47" t="s">
        <v>90</v>
      </c>
      <c r="B12" s="48" t="s">
        <v>91</v>
      </c>
      <c r="C12" s="48" t="s">
        <v>92</v>
      </c>
      <c r="D12" s="48" t="s">
        <v>93</v>
      </c>
      <c r="E12" s="48" t="s">
        <v>94</v>
      </c>
      <c r="F12" s="48" t="s">
        <v>95</v>
      </c>
      <c r="G12" s="48" t="s">
        <v>96</v>
      </c>
      <c r="H12" s="48" t="s">
        <v>97</v>
      </c>
      <c r="I12" s="49" t="s">
        <v>68</v>
      </c>
      <c r="J12" s="48" t="s">
        <v>98</v>
      </c>
      <c r="K12" s="48" t="s">
        <v>99</v>
      </c>
      <c r="L12" s="48" t="s">
        <v>100</v>
      </c>
      <c r="M12" s="48" t="s">
        <v>101</v>
      </c>
      <c r="N12" s="50" t="s">
        <v>102</v>
      </c>
      <c r="O12" s="48" t="s">
        <v>98</v>
      </c>
      <c r="P12" s="48" t="s">
        <v>99</v>
      </c>
      <c r="Q12" s="48" t="s">
        <v>100</v>
      </c>
      <c r="R12" s="48" t="s">
        <v>101</v>
      </c>
      <c r="S12" s="50" t="s">
        <v>102</v>
      </c>
      <c r="T12" s="51" t="s">
        <v>103</v>
      </c>
    </row>
    <row r="13" spans="1:20" ht="12.75" customHeight="1" x14ac:dyDescent="0.35">
      <c r="A13" s="52">
        <f t="shared" ref="A13:A37" si="0">RANK(T13,$T$13:$T$37,0)</f>
        <v>1</v>
      </c>
      <c r="B13" s="53">
        <f>'Park &amp; Pipe'!B13</f>
        <v>0</v>
      </c>
      <c r="C13" s="53">
        <f>'Park &amp; Pipe'!C13</f>
        <v>0</v>
      </c>
      <c r="D13" s="53">
        <f>'Park &amp; Pipe'!D13</f>
        <v>0</v>
      </c>
      <c r="E13" s="53">
        <f>'Park &amp; Pipe'!E13</f>
        <v>0</v>
      </c>
      <c r="F13" s="53">
        <f>'Park &amp; Pipe'!F13</f>
        <v>0</v>
      </c>
      <c r="G13" s="53">
        <f>'Park &amp; Pipe'!G13</f>
        <v>0</v>
      </c>
      <c r="H13" s="53">
        <f>'Park &amp; Pipe'!H13</f>
        <v>0</v>
      </c>
      <c r="I13" s="53" t="e">
        <f>'Park &amp; Pipe'!I13</f>
        <v>#N/A</v>
      </c>
      <c r="J13" s="55"/>
      <c r="K13" s="55"/>
      <c r="L13" s="55"/>
      <c r="M13" s="55"/>
      <c r="N13" s="53">
        <f t="shared" ref="N13:N37" si="1">(J13+K13+L13+M13)</f>
        <v>0</v>
      </c>
      <c r="O13" s="55"/>
      <c r="P13" s="55"/>
      <c r="Q13" s="55"/>
      <c r="R13" s="55"/>
      <c r="S13" s="53">
        <f t="shared" ref="S13:S37" si="2">(O13+P13+Q13+R13)</f>
        <v>0</v>
      </c>
      <c r="T13" s="56">
        <f t="shared" ref="T13:T37" si="3">MAX(N13,S13)</f>
        <v>0</v>
      </c>
    </row>
    <row r="14" spans="1:20" ht="12.75" customHeight="1" x14ac:dyDescent="0.35">
      <c r="A14" s="52">
        <f t="shared" si="0"/>
        <v>1</v>
      </c>
      <c r="B14" s="53">
        <f>'Park &amp; Pipe'!B14</f>
        <v>0</v>
      </c>
      <c r="C14" s="53">
        <f>'Park &amp; Pipe'!C14</f>
        <v>0</v>
      </c>
      <c r="D14" s="53">
        <f>'Park &amp; Pipe'!D14</f>
        <v>0</v>
      </c>
      <c r="E14" s="53">
        <f>'Park &amp; Pipe'!E14</f>
        <v>0</v>
      </c>
      <c r="F14" s="53">
        <f>'Park &amp; Pipe'!F14</f>
        <v>0</v>
      </c>
      <c r="G14" s="53">
        <f>'Park &amp; Pipe'!G14</f>
        <v>0</v>
      </c>
      <c r="H14" s="53">
        <f>'Park &amp; Pipe'!H14</f>
        <v>0</v>
      </c>
      <c r="I14" s="53" t="e">
        <f>'Park &amp; Pipe'!I14</f>
        <v>#N/A</v>
      </c>
      <c r="J14" s="57"/>
      <c r="K14" s="57"/>
      <c r="L14" s="57"/>
      <c r="M14" s="55"/>
      <c r="N14" s="53">
        <f t="shared" si="1"/>
        <v>0</v>
      </c>
      <c r="O14" s="55"/>
      <c r="P14" s="55"/>
      <c r="Q14" s="55"/>
      <c r="R14" s="55"/>
      <c r="S14" s="53">
        <f t="shared" si="2"/>
        <v>0</v>
      </c>
      <c r="T14" s="56">
        <f t="shared" si="3"/>
        <v>0</v>
      </c>
    </row>
    <row r="15" spans="1:20" ht="12.75" customHeight="1" x14ac:dyDescent="0.35">
      <c r="A15" s="52">
        <f t="shared" si="0"/>
        <v>1</v>
      </c>
      <c r="B15" s="53">
        <f>'Park &amp; Pipe'!B15</f>
        <v>0</v>
      </c>
      <c r="C15" s="53">
        <f>'Park &amp; Pipe'!C15</f>
        <v>0</v>
      </c>
      <c r="D15" s="53">
        <f>'Park &amp; Pipe'!D15</f>
        <v>0</v>
      </c>
      <c r="E15" s="53">
        <f>'Park &amp; Pipe'!E15</f>
        <v>0</v>
      </c>
      <c r="F15" s="53">
        <f>'Park &amp; Pipe'!F15</f>
        <v>0</v>
      </c>
      <c r="G15" s="53">
        <f>'Park &amp; Pipe'!G15</f>
        <v>0</v>
      </c>
      <c r="H15" s="53">
        <f>'Park &amp; Pipe'!H15</f>
        <v>0</v>
      </c>
      <c r="I15" s="53" t="e">
        <f>'Park &amp; Pipe'!I15</f>
        <v>#N/A</v>
      </c>
      <c r="J15" s="57"/>
      <c r="K15" s="57"/>
      <c r="L15" s="57"/>
      <c r="M15" s="55"/>
      <c r="N15" s="53">
        <f t="shared" si="1"/>
        <v>0</v>
      </c>
      <c r="O15" s="55"/>
      <c r="P15" s="55"/>
      <c r="Q15" s="55"/>
      <c r="R15" s="55"/>
      <c r="S15" s="53">
        <f t="shared" si="2"/>
        <v>0</v>
      </c>
      <c r="T15" s="56">
        <f t="shared" si="3"/>
        <v>0</v>
      </c>
    </row>
    <row r="16" spans="1:20" ht="12.75" customHeight="1" x14ac:dyDescent="0.35">
      <c r="A16" s="52">
        <f t="shared" si="0"/>
        <v>1</v>
      </c>
      <c r="B16" s="53">
        <f>'Park &amp; Pipe'!B16</f>
        <v>0</v>
      </c>
      <c r="C16" s="53">
        <f>'Park &amp; Pipe'!C16</f>
        <v>0</v>
      </c>
      <c r="D16" s="53">
        <f>'Park &amp; Pipe'!D16</f>
        <v>0</v>
      </c>
      <c r="E16" s="53">
        <f>'Park &amp; Pipe'!E16</f>
        <v>0</v>
      </c>
      <c r="F16" s="53">
        <f>'Park &amp; Pipe'!F16</f>
        <v>0</v>
      </c>
      <c r="G16" s="53">
        <f>'Park &amp; Pipe'!G16</f>
        <v>0</v>
      </c>
      <c r="H16" s="53">
        <f>'Park &amp; Pipe'!H16</f>
        <v>0</v>
      </c>
      <c r="I16" s="53" t="e">
        <f>'Park &amp; Pipe'!I16</f>
        <v>#N/A</v>
      </c>
      <c r="J16" s="57"/>
      <c r="K16" s="57"/>
      <c r="L16" s="57"/>
      <c r="M16" s="55"/>
      <c r="N16" s="53">
        <f t="shared" si="1"/>
        <v>0</v>
      </c>
      <c r="O16" s="55"/>
      <c r="P16" s="55"/>
      <c r="Q16" s="55"/>
      <c r="R16" s="55"/>
      <c r="S16" s="53">
        <f t="shared" si="2"/>
        <v>0</v>
      </c>
      <c r="T16" s="56">
        <f t="shared" si="3"/>
        <v>0</v>
      </c>
    </row>
    <row r="17" spans="1:20" ht="12.75" customHeight="1" x14ac:dyDescent="0.35">
      <c r="A17" s="52">
        <f t="shared" si="0"/>
        <v>1</v>
      </c>
      <c r="B17" s="53">
        <f>'Park &amp; Pipe'!B17</f>
        <v>0</v>
      </c>
      <c r="C17" s="53">
        <f>'Park &amp; Pipe'!C17</f>
        <v>0</v>
      </c>
      <c r="D17" s="53">
        <f>'Park &amp; Pipe'!D17</f>
        <v>0</v>
      </c>
      <c r="E17" s="53">
        <f>'Park &amp; Pipe'!E17</f>
        <v>0</v>
      </c>
      <c r="F17" s="53">
        <f>'Park &amp; Pipe'!F17</f>
        <v>0</v>
      </c>
      <c r="G17" s="53">
        <f>'Park &amp; Pipe'!G17</f>
        <v>0</v>
      </c>
      <c r="H17" s="53">
        <f>'Park &amp; Pipe'!H17</f>
        <v>0</v>
      </c>
      <c r="I17" s="53" t="e">
        <f>'Park &amp; Pipe'!I17</f>
        <v>#N/A</v>
      </c>
      <c r="J17" s="57"/>
      <c r="K17" s="57"/>
      <c r="L17" s="57"/>
      <c r="M17" s="55"/>
      <c r="N17" s="53">
        <f t="shared" si="1"/>
        <v>0</v>
      </c>
      <c r="O17" s="55"/>
      <c r="P17" s="55"/>
      <c r="Q17" s="55"/>
      <c r="R17" s="55"/>
      <c r="S17" s="53">
        <f t="shared" si="2"/>
        <v>0</v>
      </c>
      <c r="T17" s="56">
        <f t="shared" si="3"/>
        <v>0</v>
      </c>
    </row>
    <row r="18" spans="1:20" ht="12.75" customHeight="1" x14ac:dyDescent="0.35">
      <c r="A18" s="52">
        <f t="shared" si="0"/>
        <v>1</v>
      </c>
      <c r="B18" s="53">
        <f>'Park &amp; Pipe'!B18</f>
        <v>0</v>
      </c>
      <c r="C18" s="53">
        <f>'Park &amp; Pipe'!C18</f>
        <v>0</v>
      </c>
      <c r="D18" s="53">
        <f>'Park &amp; Pipe'!D18</f>
        <v>0</v>
      </c>
      <c r="E18" s="53">
        <f>'Park &amp; Pipe'!E18</f>
        <v>0</v>
      </c>
      <c r="F18" s="53">
        <f>'Park &amp; Pipe'!F18</f>
        <v>0</v>
      </c>
      <c r="G18" s="53">
        <f>'Park &amp; Pipe'!G18</f>
        <v>0</v>
      </c>
      <c r="H18" s="53">
        <f>'Park &amp; Pipe'!H18</f>
        <v>0</v>
      </c>
      <c r="I18" s="53" t="e">
        <f>'Park &amp; Pipe'!I18</f>
        <v>#N/A</v>
      </c>
      <c r="J18" s="60"/>
      <c r="K18" s="60"/>
      <c r="L18" s="60"/>
      <c r="M18" s="60"/>
      <c r="N18" s="58">
        <f t="shared" si="1"/>
        <v>0</v>
      </c>
      <c r="O18" s="60"/>
      <c r="P18" s="60"/>
      <c r="Q18" s="60"/>
      <c r="R18" s="60"/>
      <c r="S18" s="58">
        <f t="shared" si="2"/>
        <v>0</v>
      </c>
      <c r="T18" s="56">
        <f t="shared" si="3"/>
        <v>0</v>
      </c>
    </row>
    <row r="19" spans="1:20" ht="12.75" customHeight="1" x14ac:dyDescent="0.35">
      <c r="A19" s="52">
        <f t="shared" si="0"/>
        <v>1</v>
      </c>
      <c r="B19" s="53">
        <f>'Park &amp; Pipe'!B19</f>
        <v>0</v>
      </c>
      <c r="C19" s="53">
        <f>'Park &amp; Pipe'!C19</f>
        <v>0</v>
      </c>
      <c r="D19" s="53">
        <f>'Park &amp; Pipe'!D19</f>
        <v>0</v>
      </c>
      <c r="E19" s="53">
        <f>'Park &amp; Pipe'!E19</f>
        <v>0</v>
      </c>
      <c r="F19" s="53">
        <f>'Park &amp; Pipe'!F19</f>
        <v>0</v>
      </c>
      <c r="G19" s="53">
        <f>'Park &amp; Pipe'!G19</f>
        <v>0</v>
      </c>
      <c r="H19" s="53">
        <f>'Park &amp; Pipe'!H19</f>
        <v>0</v>
      </c>
      <c r="I19" s="53" t="e">
        <f>'Park &amp; Pipe'!I19</f>
        <v>#N/A</v>
      </c>
      <c r="J19" s="55"/>
      <c r="K19" s="55"/>
      <c r="L19" s="55"/>
      <c r="M19" s="55"/>
      <c r="N19" s="53">
        <f t="shared" si="1"/>
        <v>0</v>
      </c>
      <c r="O19" s="55"/>
      <c r="P19" s="55"/>
      <c r="Q19" s="55"/>
      <c r="R19" s="55"/>
      <c r="S19" s="53">
        <f t="shared" si="2"/>
        <v>0</v>
      </c>
      <c r="T19" s="56">
        <f t="shared" si="3"/>
        <v>0</v>
      </c>
    </row>
    <row r="20" spans="1:20" ht="12.75" customHeight="1" x14ac:dyDescent="0.35">
      <c r="A20" s="52">
        <f t="shared" si="0"/>
        <v>1</v>
      </c>
      <c r="B20" s="53">
        <f>'Park &amp; Pipe'!B20</f>
        <v>0</v>
      </c>
      <c r="C20" s="53">
        <f>'Park &amp; Pipe'!C20</f>
        <v>0</v>
      </c>
      <c r="D20" s="53">
        <f>'Park &amp; Pipe'!D20</f>
        <v>0</v>
      </c>
      <c r="E20" s="53">
        <f>'Park &amp; Pipe'!E20</f>
        <v>0</v>
      </c>
      <c r="F20" s="53">
        <f>'Park &amp; Pipe'!F20</f>
        <v>0</v>
      </c>
      <c r="G20" s="53">
        <f>'Park &amp; Pipe'!G20</f>
        <v>0</v>
      </c>
      <c r="H20" s="53">
        <f>'Park &amp; Pipe'!H20</f>
        <v>0</v>
      </c>
      <c r="I20" s="53" t="e">
        <f>'Park &amp; Pipe'!I20</f>
        <v>#N/A</v>
      </c>
      <c r="J20" s="57"/>
      <c r="K20" s="57"/>
      <c r="L20" s="57"/>
      <c r="M20" s="55"/>
      <c r="N20" s="53">
        <f t="shared" si="1"/>
        <v>0</v>
      </c>
      <c r="O20" s="55"/>
      <c r="P20" s="55"/>
      <c r="Q20" s="55"/>
      <c r="R20" s="55"/>
      <c r="S20" s="53">
        <f t="shared" si="2"/>
        <v>0</v>
      </c>
      <c r="T20" s="56">
        <f t="shared" si="3"/>
        <v>0</v>
      </c>
    </row>
    <row r="21" spans="1:20" ht="12.75" customHeight="1" x14ac:dyDescent="0.35">
      <c r="A21" s="52">
        <f t="shared" si="0"/>
        <v>1</v>
      </c>
      <c r="B21" s="53">
        <f>'Park &amp; Pipe'!B21</f>
        <v>0</v>
      </c>
      <c r="C21" s="53">
        <f>'Park &amp; Pipe'!C21</f>
        <v>0</v>
      </c>
      <c r="D21" s="53">
        <f>'Park &amp; Pipe'!D21</f>
        <v>0</v>
      </c>
      <c r="E21" s="53">
        <f>'Park &amp; Pipe'!E21</f>
        <v>0</v>
      </c>
      <c r="F21" s="53">
        <f>'Park &amp; Pipe'!F21</f>
        <v>0</v>
      </c>
      <c r="G21" s="53">
        <f>'Park &amp; Pipe'!G21</f>
        <v>0</v>
      </c>
      <c r="H21" s="53">
        <f>'Park &amp; Pipe'!H21</f>
        <v>0</v>
      </c>
      <c r="I21" s="53" t="e">
        <f>'Park &amp; Pipe'!I21</f>
        <v>#N/A</v>
      </c>
      <c r="J21" s="57"/>
      <c r="K21" s="57"/>
      <c r="L21" s="57"/>
      <c r="M21" s="55"/>
      <c r="N21" s="53">
        <f t="shared" si="1"/>
        <v>0</v>
      </c>
      <c r="O21" s="55"/>
      <c r="P21" s="55"/>
      <c r="Q21" s="55"/>
      <c r="R21" s="55"/>
      <c r="S21" s="53">
        <f t="shared" si="2"/>
        <v>0</v>
      </c>
      <c r="T21" s="56">
        <f t="shared" si="3"/>
        <v>0</v>
      </c>
    </row>
    <row r="22" spans="1:20" ht="12.75" customHeight="1" x14ac:dyDescent="0.35">
      <c r="A22" s="52">
        <f t="shared" si="0"/>
        <v>1</v>
      </c>
      <c r="B22" s="53">
        <f>'Park &amp; Pipe'!B22</f>
        <v>0</v>
      </c>
      <c r="C22" s="53">
        <f>'Park &amp; Pipe'!C22</f>
        <v>0</v>
      </c>
      <c r="D22" s="53">
        <f>'Park &amp; Pipe'!D22</f>
        <v>0</v>
      </c>
      <c r="E22" s="53">
        <f>'Park &amp; Pipe'!E22</f>
        <v>0</v>
      </c>
      <c r="F22" s="53">
        <f>'Park &amp; Pipe'!F22</f>
        <v>0</v>
      </c>
      <c r="G22" s="53">
        <f>'Park &amp; Pipe'!G22</f>
        <v>0</v>
      </c>
      <c r="H22" s="53">
        <f>'Park &amp; Pipe'!H22</f>
        <v>0</v>
      </c>
      <c r="I22" s="53" t="e">
        <f>'Park &amp; Pipe'!I22</f>
        <v>#N/A</v>
      </c>
      <c r="J22" s="57"/>
      <c r="K22" s="57"/>
      <c r="L22" s="57"/>
      <c r="M22" s="55"/>
      <c r="N22" s="53">
        <f t="shared" si="1"/>
        <v>0</v>
      </c>
      <c r="O22" s="55"/>
      <c r="P22" s="55"/>
      <c r="Q22" s="55"/>
      <c r="R22" s="55"/>
      <c r="S22" s="53">
        <f t="shared" si="2"/>
        <v>0</v>
      </c>
      <c r="T22" s="56">
        <f t="shared" si="3"/>
        <v>0</v>
      </c>
    </row>
    <row r="23" spans="1:20" ht="12.75" customHeight="1" x14ac:dyDescent="0.35">
      <c r="A23" s="52">
        <f t="shared" si="0"/>
        <v>1</v>
      </c>
      <c r="B23" s="53"/>
      <c r="C23" s="53"/>
      <c r="D23" s="53"/>
      <c r="E23" s="53"/>
      <c r="F23" s="53"/>
      <c r="G23" s="53"/>
      <c r="H23" s="53"/>
      <c r="I23" s="54"/>
      <c r="J23" s="57"/>
      <c r="K23" s="57"/>
      <c r="L23" s="57"/>
      <c r="M23" s="55"/>
      <c r="N23" s="53">
        <f t="shared" si="1"/>
        <v>0</v>
      </c>
      <c r="O23" s="55"/>
      <c r="P23" s="55"/>
      <c r="Q23" s="55"/>
      <c r="R23" s="55"/>
      <c r="S23" s="53">
        <f t="shared" si="2"/>
        <v>0</v>
      </c>
      <c r="T23" s="56">
        <f t="shared" si="3"/>
        <v>0</v>
      </c>
    </row>
    <row r="24" spans="1:20" ht="12.75" customHeight="1" x14ac:dyDescent="0.35">
      <c r="A24" s="52">
        <f t="shared" si="0"/>
        <v>1</v>
      </c>
      <c r="B24" s="53"/>
      <c r="C24" s="53"/>
      <c r="D24" s="53"/>
      <c r="E24" s="53"/>
      <c r="F24" s="53"/>
      <c r="G24" s="53"/>
      <c r="H24" s="53"/>
      <c r="I24" s="54"/>
      <c r="J24" s="57"/>
      <c r="K24" s="57"/>
      <c r="L24" s="57"/>
      <c r="M24" s="55"/>
      <c r="N24" s="53">
        <f t="shared" si="1"/>
        <v>0</v>
      </c>
      <c r="O24" s="55"/>
      <c r="P24" s="55"/>
      <c r="Q24" s="55"/>
      <c r="R24" s="55"/>
      <c r="S24" s="53">
        <f t="shared" si="2"/>
        <v>0</v>
      </c>
      <c r="T24" s="56">
        <f t="shared" si="3"/>
        <v>0</v>
      </c>
    </row>
    <row r="25" spans="1:20" ht="12.75" customHeight="1" x14ac:dyDescent="0.35">
      <c r="A25" s="52">
        <f t="shared" si="0"/>
        <v>1</v>
      </c>
      <c r="B25" s="53"/>
      <c r="C25" s="53"/>
      <c r="D25" s="53"/>
      <c r="E25" s="53"/>
      <c r="F25" s="53"/>
      <c r="G25" s="53"/>
      <c r="H25" s="53"/>
      <c r="I25" s="54"/>
      <c r="J25" s="57"/>
      <c r="K25" s="57"/>
      <c r="L25" s="57"/>
      <c r="M25" s="55"/>
      <c r="N25" s="53">
        <f t="shared" si="1"/>
        <v>0</v>
      </c>
      <c r="O25" s="55"/>
      <c r="P25" s="55"/>
      <c r="Q25" s="55"/>
      <c r="R25" s="55"/>
      <c r="S25" s="53">
        <f t="shared" si="2"/>
        <v>0</v>
      </c>
      <c r="T25" s="56">
        <f t="shared" si="3"/>
        <v>0</v>
      </c>
    </row>
    <row r="26" spans="1:20" ht="12.75" customHeight="1" x14ac:dyDescent="0.35">
      <c r="A26" s="52">
        <f t="shared" si="0"/>
        <v>1</v>
      </c>
      <c r="B26" s="53"/>
      <c r="C26" s="53"/>
      <c r="D26" s="53"/>
      <c r="E26" s="53"/>
      <c r="F26" s="53"/>
      <c r="G26" s="53"/>
      <c r="H26" s="53"/>
      <c r="I26" s="54"/>
      <c r="J26" s="57"/>
      <c r="K26" s="57"/>
      <c r="L26" s="57"/>
      <c r="M26" s="55"/>
      <c r="N26" s="53">
        <f t="shared" si="1"/>
        <v>0</v>
      </c>
      <c r="O26" s="55"/>
      <c r="P26" s="55"/>
      <c r="Q26" s="55"/>
      <c r="R26" s="55"/>
      <c r="S26" s="53">
        <f t="shared" si="2"/>
        <v>0</v>
      </c>
      <c r="T26" s="56">
        <f t="shared" si="3"/>
        <v>0</v>
      </c>
    </row>
    <row r="27" spans="1:20" ht="12.75" customHeight="1" x14ac:dyDescent="0.35">
      <c r="A27" s="52">
        <f t="shared" si="0"/>
        <v>1</v>
      </c>
      <c r="B27" s="53"/>
      <c r="C27" s="53"/>
      <c r="D27" s="53"/>
      <c r="E27" s="53"/>
      <c r="F27" s="53"/>
      <c r="G27" s="53"/>
      <c r="H27" s="53"/>
      <c r="I27" s="54"/>
      <c r="J27" s="57"/>
      <c r="K27" s="57"/>
      <c r="L27" s="57"/>
      <c r="M27" s="55"/>
      <c r="N27" s="53">
        <f t="shared" si="1"/>
        <v>0</v>
      </c>
      <c r="O27" s="55"/>
      <c r="P27" s="55"/>
      <c r="Q27" s="55"/>
      <c r="R27" s="55"/>
      <c r="S27" s="53">
        <f t="shared" si="2"/>
        <v>0</v>
      </c>
      <c r="T27" s="56">
        <f t="shared" si="3"/>
        <v>0</v>
      </c>
    </row>
    <row r="28" spans="1:20" ht="12.75" customHeight="1" x14ac:dyDescent="0.35">
      <c r="A28" s="52">
        <f t="shared" si="0"/>
        <v>1</v>
      </c>
      <c r="B28" s="53"/>
      <c r="C28" s="53"/>
      <c r="D28" s="53"/>
      <c r="E28" s="53"/>
      <c r="F28" s="53"/>
      <c r="G28" s="53"/>
      <c r="H28" s="53"/>
      <c r="I28" s="54"/>
      <c r="J28" s="57"/>
      <c r="K28" s="57"/>
      <c r="L28" s="57"/>
      <c r="M28" s="55"/>
      <c r="N28" s="53">
        <f t="shared" si="1"/>
        <v>0</v>
      </c>
      <c r="O28" s="55"/>
      <c r="P28" s="55"/>
      <c r="Q28" s="55"/>
      <c r="R28" s="55"/>
      <c r="S28" s="53">
        <f t="shared" si="2"/>
        <v>0</v>
      </c>
      <c r="T28" s="56">
        <f t="shared" si="3"/>
        <v>0</v>
      </c>
    </row>
    <row r="29" spans="1:20" ht="12.75" customHeight="1" x14ac:dyDescent="0.35">
      <c r="A29" s="52">
        <f t="shared" si="0"/>
        <v>1</v>
      </c>
      <c r="B29" s="53"/>
      <c r="C29" s="53"/>
      <c r="D29" s="53"/>
      <c r="E29" s="53"/>
      <c r="F29" s="53"/>
      <c r="G29" s="53"/>
      <c r="H29" s="53"/>
      <c r="I29" s="54"/>
      <c r="J29" s="57"/>
      <c r="K29" s="57"/>
      <c r="L29" s="57"/>
      <c r="M29" s="55"/>
      <c r="N29" s="53">
        <f t="shared" si="1"/>
        <v>0</v>
      </c>
      <c r="O29" s="55"/>
      <c r="P29" s="55"/>
      <c r="Q29" s="55"/>
      <c r="R29" s="55"/>
      <c r="S29" s="53">
        <f t="shared" si="2"/>
        <v>0</v>
      </c>
      <c r="T29" s="56">
        <f t="shared" si="3"/>
        <v>0</v>
      </c>
    </row>
    <row r="30" spans="1:20" ht="12.75" customHeight="1" x14ac:dyDescent="0.35">
      <c r="A30" s="52">
        <f t="shared" si="0"/>
        <v>1</v>
      </c>
      <c r="B30" s="53"/>
      <c r="C30" s="53"/>
      <c r="D30" s="53"/>
      <c r="E30" s="53"/>
      <c r="F30" s="53"/>
      <c r="G30" s="53"/>
      <c r="H30" s="53"/>
      <c r="I30" s="54"/>
      <c r="J30" s="57"/>
      <c r="K30" s="57"/>
      <c r="L30" s="57"/>
      <c r="M30" s="55"/>
      <c r="N30" s="53">
        <f t="shared" si="1"/>
        <v>0</v>
      </c>
      <c r="O30" s="55"/>
      <c r="P30" s="55"/>
      <c r="Q30" s="55"/>
      <c r="R30" s="55"/>
      <c r="S30" s="53">
        <f t="shared" si="2"/>
        <v>0</v>
      </c>
      <c r="T30" s="56">
        <f t="shared" si="3"/>
        <v>0</v>
      </c>
    </row>
    <row r="31" spans="1:20" ht="12.75" customHeight="1" x14ac:dyDescent="0.35">
      <c r="A31" s="52">
        <f t="shared" si="0"/>
        <v>1</v>
      </c>
      <c r="B31" s="53"/>
      <c r="C31" s="53"/>
      <c r="D31" s="53"/>
      <c r="E31" s="53"/>
      <c r="F31" s="53"/>
      <c r="G31" s="53"/>
      <c r="H31" s="53"/>
      <c r="I31" s="54"/>
      <c r="J31" s="57"/>
      <c r="K31" s="57"/>
      <c r="L31" s="57"/>
      <c r="M31" s="55"/>
      <c r="N31" s="53">
        <f t="shared" si="1"/>
        <v>0</v>
      </c>
      <c r="O31" s="55"/>
      <c r="P31" s="55"/>
      <c r="Q31" s="55"/>
      <c r="R31" s="55"/>
      <c r="S31" s="53">
        <f t="shared" si="2"/>
        <v>0</v>
      </c>
      <c r="T31" s="56">
        <f t="shared" si="3"/>
        <v>0</v>
      </c>
    </row>
    <row r="32" spans="1:20" ht="12.75" customHeight="1" x14ac:dyDescent="0.35">
      <c r="A32" s="52">
        <f t="shared" si="0"/>
        <v>1</v>
      </c>
      <c r="B32" s="53"/>
      <c r="C32" s="53"/>
      <c r="D32" s="53"/>
      <c r="E32" s="53"/>
      <c r="F32" s="53"/>
      <c r="G32" s="53"/>
      <c r="H32" s="53"/>
      <c r="I32" s="54"/>
      <c r="J32" s="57"/>
      <c r="K32" s="57"/>
      <c r="L32" s="57"/>
      <c r="M32" s="55"/>
      <c r="N32" s="53">
        <f t="shared" si="1"/>
        <v>0</v>
      </c>
      <c r="O32" s="55"/>
      <c r="P32" s="55"/>
      <c r="Q32" s="55"/>
      <c r="R32" s="55"/>
      <c r="S32" s="53">
        <f t="shared" si="2"/>
        <v>0</v>
      </c>
      <c r="T32" s="56">
        <f t="shared" si="3"/>
        <v>0</v>
      </c>
    </row>
    <row r="33" spans="1:20" ht="12.75" customHeight="1" x14ac:dyDescent="0.35">
      <c r="A33" s="52">
        <f t="shared" si="0"/>
        <v>1</v>
      </c>
      <c r="B33" s="53"/>
      <c r="C33" s="53"/>
      <c r="D33" s="53"/>
      <c r="E33" s="53"/>
      <c r="F33" s="53"/>
      <c r="G33" s="53"/>
      <c r="H33" s="53"/>
      <c r="I33" s="54"/>
      <c r="J33" s="57"/>
      <c r="K33" s="57"/>
      <c r="L33" s="57"/>
      <c r="M33" s="55"/>
      <c r="N33" s="53">
        <f t="shared" si="1"/>
        <v>0</v>
      </c>
      <c r="O33" s="55"/>
      <c r="P33" s="55"/>
      <c r="Q33" s="55"/>
      <c r="R33" s="55"/>
      <c r="S33" s="53">
        <f t="shared" si="2"/>
        <v>0</v>
      </c>
      <c r="T33" s="56">
        <f t="shared" si="3"/>
        <v>0</v>
      </c>
    </row>
    <row r="34" spans="1:20" ht="12.75" customHeight="1" x14ac:dyDescent="0.35">
      <c r="A34" s="52">
        <f t="shared" si="0"/>
        <v>1</v>
      </c>
      <c r="B34" s="53"/>
      <c r="C34" s="53"/>
      <c r="D34" s="53"/>
      <c r="E34" s="53"/>
      <c r="F34" s="53"/>
      <c r="G34" s="53"/>
      <c r="H34" s="53"/>
      <c r="I34" s="54"/>
      <c r="J34" s="57"/>
      <c r="K34" s="57"/>
      <c r="L34" s="57"/>
      <c r="M34" s="55"/>
      <c r="N34" s="53">
        <f t="shared" si="1"/>
        <v>0</v>
      </c>
      <c r="O34" s="55"/>
      <c r="P34" s="55"/>
      <c r="Q34" s="55"/>
      <c r="R34" s="55"/>
      <c r="S34" s="53">
        <f t="shared" si="2"/>
        <v>0</v>
      </c>
      <c r="T34" s="56">
        <f t="shared" si="3"/>
        <v>0</v>
      </c>
    </row>
    <row r="35" spans="1:20" ht="12.75" customHeight="1" x14ac:dyDescent="0.35">
      <c r="A35" s="52">
        <f t="shared" si="0"/>
        <v>1</v>
      </c>
      <c r="B35" s="53"/>
      <c r="C35" s="53"/>
      <c r="D35" s="53"/>
      <c r="E35" s="53"/>
      <c r="F35" s="53"/>
      <c r="G35" s="53"/>
      <c r="H35" s="53"/>
      <c r="I35" s="54"/>
      <c r="J35" s="57"/>
      <c r="K35" s="57"/>
      <c r="L35" s="57"/>
      <c r="M35" s="55"/>
      <c r="N35" s="53">
        <f t="shared" si="1"/>
        <v>0</v>
      </c>
      <c r="O35" s="55"/>
      <c r="P35" s="55"/>
      <c r="Q35" s="55"/>
      <c r="R35" s="55"/>
      <c r="S35" s="53">
        <f t="shared" si="2"/>
        <v>0</v>
      </c>
      <c r="T35" s="56">
        <f t="shared" si="3"/>
        <v>0</v>
      </c>
    </row>
    <row r="36" spans="1:20" ht="12.75" customHeight="1" x14ac:dyDescent="0.35">
      <c r="A36" s="52">
        <f t="shared" si="0"/>
        <v>1</v>
      </c>
      <c r="B36" s="53"/>
      <c r="C36" s="53"/>
      <c r="D36" s="53"/>
      <c r="E36" s="53"/>
      <c r="F36" s="53"/>
      <c r="G36" s="53"/>
      <c r="H36" s="53"/>
      <c r="I36" s="54"/>
      <c r="J36" s="57"/>
      <c r="K36" s="57"/>
      <c r="L36" s="57"/>
      <c r="M36" s="55"/>
      <c r="N36" s="53">
        <f t="shared" si="1"/>
        <v>0</v>
      </c>
      <c r="O36" s="55"/>
      <c r="P36" s="55"/>
      <c r="Q36" s="55"/>
      <c r="R36" s="55"/>
      <c r="S36" s="53">
        <f t="shared" si="2"/>
        <v>0</v>
      </c>
      <c r="T36" s="56">
        <f t="shared" si="3"/>
        <v>0</v>
      </c>
    </row>
    <row r="37" spans="1:20" ht="12.75" customHeight="1" x14ac:dyDescent="0.35">
      <c r="A37" s="52">
        <f t="shared" si="0"/>
        <v>1</v>
      </c>
      <c r="B37" s="61"/>
      <c r="C37" s="61"/>
      <c r="D37" s="61"/>
      <c r="E37" s="61"/>
      <c r="F37" s="61"/>
      <c r="G37" s="61"/>
      <c r="H37" s="61"/>
      <c r="I37" s="62"/>
      <c r="J37" s="60"/>
      <c r="K37" s="60"/>
      <c r="L37" s="60"/>
      <c r="M37" s="63"/>
      <c r="N37" s="58">
        <f t="shared" si="1"/>
        <v>0</v>
      </c>
      <c r="O37" s="63"/>
      <c r="P37" s="63"/>
      <c r="Q37" s="63"/>
      <c r="R37" s="63"/>
      <c r="S37" s="58">
        <f t="shared" si="2"/>
        <v>0</v>
      </c>
      <c r="T37" s="56">
        <f t="shared" si="3"/>
        <v>0</v>
      </c>
    </row>
    <row r="38" spans="1:20" ht="12.75" customHeight="1" x14ac:dyDescent="0.35">
      <c r="A38" s="40"/>
      <c r="B38" s="38"/>
      <c r="C38" s="38"/>
      <c r="D38" s="38"/>
      <c r="E38" s="38"/>
      <c r="F38" s="38"/>
      <c r="G38" s="38"/>
      <c r="H38" s="38"/>
      <c r="I38" s="38"/>
      <c r="J38" s="38"/>
      <c r="K38" s="38"/>
      <c r="L38" s="38"/>
      <c r="M38" s="38"/>
      <c r="N38" s="38"/>
      <c r="O38" s="38"/>
      <c r="P38" s="38"/>
      <c r="Q38" s="38"/>
      <c r="R38" s="38"/>
      <c r="S38" s="38"/>
      <c r="T38" s="38"/>
    </row>
    <row r="39" spans="1:20" ht="12.75" customHeight="1" x14ac:dyDescent="0.4">
      <c r="A39" s="64"/>
      <c r="B39" s="65"/>
      <c r="C39" s="45"/>
      <c r="D39" s="45"/>
      <c r="E39" s="66" t="s">
        <v>104</v>
      </c>
      <c r="F39" s="45"/>
      <c r="G39" s="45"/>
      <c r="H39" s="45"/>
      <c r="I39" s="46"/>
      <c r="J39" s="45"/>
      <c r="K39" s="45"/>
      <c r="L39" s="45"/>
      <c r="M39" s="45"/>
      <c r="N39" s="45" t="s">
        <v>105</v>
      </c>
      <c r="O39" s="45"/>
      <c r="P39" s="45"/>
      <c r="Q39" s="45"/>
      <c r="R39" s="45"/>
      <c r="S39" s="45" t="s">
        <v>106</v>
      </c>
      <c r="T39" s="46" t="s">
        <v>107</v>
      </c>
    </row>
    <row r="40" spans="1:20" ht="12.75" customHeight="1" x14ac:dyDescent="0.4">
      <c r="A40" s="47"/>
      <c r="B40" s="48" t="s">
        <v>91</v>
      </c>
      <c r="C40" s="48" t="s">
        <v>92</v>
      </c>
      <c r="D40" s="48" t="s">
        <v>93</v>
      </c>
      <c r="E40" s="48" t="s">
        <v>94</v>
      </c>
      <c r="F40" s="48" t="s">
        <v>96</v>
      </c>
      <c r="G40" s="48" t="s">
        <v>108</v>
      </c>
      <c r="H40" s="48" t="s">
        <v>97</v>
      </c>
      <c r="I40" s="49" t="s">
        <v>68</v>
      </c>
      <c r="J40" s="48" t="s">
        <v>98</v>
      </c>
      <c r="K40" s="48" t="s">
        <v>99</v>
      </c>
      <c r="L40" s="48" t="s">
        <v>100</v>
      </c>
      <c r="M40" s="48" t="s">
        <v>101</v>
      </c>
      <c r="N40" s="50" t="s">
        <v>102</v>
      </c>
      <c r="O40" s="48" t="s">
        <v>98</v>
      </c>
      <c r="P40" s="48" t="s">
        <v>99</v>
      </c>
      <c r="Q40" s="48" t="s">
        <v>100</v>
      </c>
      <c r="R40" s="48" t="s">
        <v>101</v>
      </c>
      <c r="S40" s="50" t="s">
        <v>102</v>
      </c>
      <c r="T40" s="51" t="s">
        <v>103</v>
      </c>
    </row>
    <row r="41" spans="1:20" ht="12.75" customHeight="1" x14ac:dyDescent="0.35">
      <c r="A41" s="52">
        <f t="shared" ref="A41:A140" si="4">RANK(T41,$T$41:$T$140,0)</f>
        <v>1</v>
      </c>
      <c r="B41" s="67">
        <f>'Park &amp; Pipe'!B44</f>
        <v>0</v>
      </c>
      <c r="C41" s="67">
        <f>'Park &amp; Pipe'!C44</f>
        <v>0</v>
      </c>
      <c r="D41" s="67">
        <f>'Park &amp; Pipe'!D44</f>
        <v>0</v>
      </c>
      <c r="E41" s="67">
        <f>'Park &amp; Pipe'!E44</f>
        <v>0</v>
      </c>
      <c r="F41" s="67">
        <f>'Park &amp; Pipe'!F44</f>
        <v>0</v>
      </c>
      <c r="G41" s="67">
        <f>'Park &amp; Pipe'!G44</f>
        <v>0</v>
      </c>
      <c r="H41" s="67">
        <f>'Park &amp; Pipe'!H44</f>
        <v>0</v>
      </c>
      <c r="I41" s="67" t="e">
        <f>'Park &amp; Pipe'!I44</f>
        <v>#N/A</v>
      </c>
      <c r="J41" s="55"/>
      <c r="K41" s="55"/>
      <c r="L41" s="55"/>
      <c r="M41" s="55"/>
      <c r="N41" s="53">
        <f t="shared" ref="N41:N140" si="5">(J41+K41+L41+M41)</f>
        <v>0</v>
      </c>
      <c r="O41" s="55"/>
      <c r="P41" s="55"/>
      <c r="Q41" s="55"/>
      <c r="R41" s="55"/>
      <c r="S41" s="53">
        <f t="shared" ref="S41:S140" si="6">(O41+P41+Q41+R41)</f>
        <v>0</v>
      </c>
      <c r="T41" s="56">
        <f t="shared" ref="T41:T140" si="7">MAX(N41,S41)</f>
        <v>0</v>
      </c>
    </row>
    <row r="42" spans="1:20" ht="12.75" customHeight="1" x14ac:dyDescent="0.35">
      <c r="A42" s="52">
        <f t="shared" si="4"/>
        <v>1</v>
      </c>
      <c r="B42" s="67">
        <f>'Park &amp; Pipe'!B45</f>
        <v>0</v>
      </c>
      <c r="C42" s="67">
        <f>'Park &amp; Pipe'!C45</f>
        <v>0</v>
      </c>
      <c r="D42" s="67">
        <f>'Park &amp; Pipe'!D45</f>
        <v>0</v>
      </c>
      <c r="E42" s="67">
        <f>'Park &amp; Pipe'!E45</f>
        <v>0</v>
      </c>
      <c r="F42" s="67">
        <f>'Park &amp; Pipe'!F45</f>
        <v>0</v>
      </c>
      <c r="G42" s="67">
        <f>'Park &amp; Pipe'!G45</f>
        <v>0</v>
      </c>
      <c r="H42" s="67">
        <f>'Park &amp; Pipe'!H45</f>
        <v>0</v>
      </c>
      <c r="I42" s="67" t="e">
        <f>'Park &amp; Pipe'!I45</f>
        <v>#N/A</v>
      </c>
      <c r="J42" s="57"/>
      <c r="K42" s="57"/>
      <c r="L42" s="57"/>
      <c r="M42" s="55"/>
      <c r="N42" s="53">
        <f t="shared" si="5"/>
        <v>0</v>
      </c>
      <c r="O42" s="55"/>
      <c r="P42" s="55"/>
      <c r="Q42" s="55"/>
      <c r="R42" s="55"/>
      <c r="S42" s="53">
        <f t="shared" si="6"/>
        <v>0</v>
      </c>
      <c r="T42" s="56">
        <f t="shared" si="7"/>
        <v>0</v>
      </c>
    </row>
    <row r="43" spans="1:20" ht="12.75" customHeight="1" x14ac:dyDescent="0.35">
      <c r="A43" s="52">
        <f t="shared" si="4"/>
        <v>1</v>
      </c>
      <c r="B43" s="67">
        <f>'Park &amp; Pipe'!B46</f>
        <v>0</v>
      </c>
      <c r="C43" s="67">
        <f>'Park &amp; Pipe'!C46</f>
        <v>0</v>
      </c>
      <c r="D43" s="67">
        <f>'Park &amp; Pipe'!D46</f>
        <v>0</v>
      </c>
      <c r="E43" s="67">
        <f>'Park &amp; Pipe'!E46</f>
        <v>0</v>
      </c>
      <c r="F43" s="67">
        <f>'Park &amp; Pipe'!F46</f>
        <v>0</v>
      </c>
      <c r="G43" s="67">
        <f>'Park &amp; Pipe'!G46</f>
        <v>0</v>
      </c>
      <c r="H43" s="67">
        <f>'Park &amp; Pipe'!H46</f>
        <v>0</v>
      </c>
      <c r="I43" s="67" t="e">
        <f>'Park &amp; Pipe'!I46</f>
        <v>#N/A</v>
      </c>
      <c r="J43" s="57"/>
      <c r="K43" s="57"/>
      <c r="L43" s="57"/>
      <c r="M43" s="55"/>
      <c r="N43" s="53">
        <f t="shared" si="5"/>
        <v>0</v>
      </c>
      <c r="O43" s="55"/>
      <c r="P43" s="55"/>
      <c r="Q43" s="55"/>
      <c r="R43" s="55"/>
      <c r="S43" s="53">
        <f t="shared" si="6"/>
        <v>0</v>
      </c>
      <c r="T43" s="56">
        <f t="shared" si="7"/>
        <v>0</v>
      </c>
    </row>
    <row r="44" spans="1:20" ht="12.75" customHeight="1" x14ac:dyDescent="0.35">
      <c r="A44" s="52">
        <f t="shared" si="4"/>
        <v>1</v>
      </c>
      <c r="B44" s="67">
        <f>'Park &amp; Pipe'!B47</f>
        <v>0</v>
      </c>
      <c r="C44" s="67">
        <f>'Park &amp; Pipe'!C47</f>
        <v>0</v>
      </c>
      <c r="D44" s="67">
        <f>'Park &amp; Pipe'!D47</f>
        <v>0</v>
      </c>
      <c r="E44" s="67">
        <f>'Park &amp; Pipe'!E47</f>
        <v>0</v>
      </c>
      <c r="F44" s="67">
        <f>'Park &amp; Pipe'!F47</f>
        <v>0</v>
      </c>
      <c r="G44" s="67">
        <f>'Park &amp; Pipe'!G47</f>
        <v>0</v>
      </c>
      <c r="H44" s="67">
        <f>'Park &amp; Pipe'!H47</f>
        <v>0</v>
      </c>
      <c r="I44" s="67" t="e">
        <f>'Park &amp; Pipe'!I47</f>
        <v>#N/A</v>
      </c>
      <c r="J44" s="57"/>
      <c r="K44" s="57"/>
      <c r="L44" s="57"/>
      <c r="M44" s="55"/>
      <c r="N44" s="53">
        <f t="shared" si="5"/>
        <v>0</v>
      </c>
      <c r="O44" s="55"/>
      <c r="P44" s="55"/>
      <c r="Q44" s="55"/>
      <c r="R44" s="55"/>
      <c r="S44" s="53">
        <f t="shared" si="6"/>
        <v>0</v>
      </c>
      <c r="T44" s="56">
        <f t="shared" si="7"/>
        <v>0</v>
      </c>
    </row>
    <row r="45" spans="1:20" ht="12.75" customHeight="1" x14ac:dyDescent="0.35">
      <c r="A45" s="52">
        <f t="shared" si="4"/>
        <v>1</v>
      </c>
      <c r="B45" s="67">
        <f>'Park &amp; Pipe'!B48</f>
        <v>0</v>
      </c>
      <c r="C45" s="67">
        <f>'Park &amp; Pipe'!C48</f>
        <v>0</v>
      </c>
      <c r="D45" s="67">
        <f>'Park &amp; Pipe'!D48</f>
        <v>0</v>
      </c>
      <c r="E45" s="67">
        <f>'Park &amp; Pipe'!E48</f>
        <v>0</v>
      </c>
      <c r="F45" s="67">
        <f>'Park &amp; Pipe'!F48</f>
        <v>0</v>
      </c>
      <c r="G45" s="67">
        <f>'Park &amp; Pipe'!G48</f>
        <v>0</v>
      </c>
      <c r="H45" s="67">
        <f>'Park &amp; Pipe'!H48</f>
        <v>0</v>
      </c>
      <c r="I45" s="67" t="e">
        <f>'Park &amp; Pipe'!I48</f>
        <v>#N/A</v>
      </c>
      <c r="J45" s="57"/>
      <c r="K45" s="57"/>
      <c r="L45" s="57"/>
      <c r="M45" s="55"/>
      <c r="N45" s="53">
        <f t="shared" si="5"/>
        <v>0</v>
      </c>
      <c r="O45" s="55"/>
      <c r="P45" s="55"/>
      <c r="Q45" s="55"/>
      <c r="R45" s="55"/>
      <c r="S45" s="53">
        <f t="shared" si="6"/>
        <v>0</v>
      </c>
      <c r="T45" s="56">
        <f t="shared" si="7"/>
        <v>0</v>
      </c>
    </row>
    <row r="46" spans="1:20" ht="12.75" customHeight="1" x14ac:dyDescent="0.35">
      <c r="A46" s="52">
        <f t="shared" si="4"/>
        <v>1</v>
      </c>
      <c r="B46" s="67">
        <f>'Park &amp; Pipe'!B49</f>
        <v>0</v>
      </c>
      <c r="C46" s="67">
        <f>'Park &amp; Pipe'!C49</f>
        <v>0</v>
      </c>
      <c r="D46" s="67">
        <f>'Park &amp; Pipe'!D49</f>
        <v>0</v>
      </c>
      <c r="E46" s="67">
        <f>'Park &amp; Pipe'!E49</f>
        <v>0</v>
      </c>
      <c r="F46" s="67">
        <f>'Park &amp; Pipe'!F49</f>
        <v>0</v>
      </c>
      <c r="G46" s="67">
        <f>'Park &amp; Pipe'!G49</f>
        <v>0</v>
      </c>
      <c r="H46" s="67">
        <f>'Park &amp; Pipe'!H49</f>
        <v>0</v>
      </c>
      <c r="I46" s="67" t="e">
        <f>'Park &amp; Pipe'!I49</f>
        <v>#N/A</v>
      </c>
      <c r="J46" s="57"/>
      <c r="K46" s="57"/>
      <c r="L46" s="57"/>
      <c r="M46" s="55"/>
      <c r="N46" s="53">
        <f t="shared" si="5"/>
        <v>0</v>
      </c>
      <c r="O46" s="55"/>
      <c r="P46" s="55"/>
      <c r="Q46" s="55"/>
      <c r="R46" s="55"/>
      <c r="S46" s="53">
        <f t="shared" si="6"/>
        <v>0</v>
      </c>
      <c r="T46" s="56">
        <f t="shared" si="7"/>
        <v>0</v>
      </c>
    </row>
    <row r="47" spans="1:20" ht="12.75" customHeight="1" x14ac:dyDescent="0.35">
      <c r="A47" s="52">
        <f t="shared" si="4"/>
        <v>1</v>
      </c>
      <c r="B47" s="67">
        <f>'Park &amp; Pipe'!B50</f>
        <v>0</v>
      </c>
      <c r="C47" s="67">
        <f>'Park &amp; Pipe'!C50</f>
        <v>0</v>
      </c>
      <c r="D47" s="67">
        <f>'Park &amp; Pipe'!D50</f>
        <v>0</v>
      </c>
      <c r="E47" s="67">
        <f>'Park &amp; Pipe'!E50</f>
        <v>0</v>
      </c>
      <c r="F47" s="67">
        <f>'Park &amp; Pipe'!F50</f>
        <v>0</v>
      </c>
      <c r="G47" s="67">
        <f>'Park &amp; Pipe'!G50</f>
        <v>0</v>
      </c>
      <c r="H47" s="67">
        <f>'Park &amp; Pipe'!H50</f>
        <v>0</v>
      </c>
      <c r="I47" s="67" t="e">
        <f>'Park &amp; Pipe'!I50</f>
        <v>#N/A</v>
      </c>
      <c r="J47" s="57"/>
      <c r="K47" s="57"/>
      <c r="L47" s="57"/>
      <c r="M47" s="55"/>
      <c r="N47" s="53">
        <f t="shared" si="5"/>
        <v>0</v>
      </c>
      <c r="O47" s="55"/>
      <c r="P47" s="55"/>
      <c r="Q47" s="55"/>
      <c r="R47" s="55"/>
      <c r="S47" s="53">
        <f t="shared" si="6"/>
        <v>0</v>
      </c>
      <c r="T47" s="56">
        <f t="shared" si="7"/>
        <v>0</v>
      </c>
    </row>
    <row r="48" spans="1:20" ht="12.75" customHeight="1" x14ac:dyDescent="0.35">
      <c r="A48" s="52">
        <f t="shared" si="4"/>
        <v>1</v>
      </c>
      <c r="B48" s="67">
        <f>'Park &amp; Pipe'!B51</f>
        <v>0</v>
      </c>
      <c r="C48" s="67">
        <f>'Park &amp; Pipe'!C51</f>
        <v>0</v>
      </c>
      <c r="D48" s="67">
        <f>'Park &amp; Pipe'!D51</f>
        <v>0</v>
      </c>
      <c r="E48" s="67">
        <f>'Park &amp; Pipe'!E51</f>
        <v>0</v>
      </c>
      <c r="F48" s="67">
        <f>'Park &amp; Pipe'!F51</f>
        <v>0</v>
      </c>
      <c r="G48" s="67">
        <f>'Park &amp; Pipe'!G51</f>
        <v>0</v>
      </c>
      <c r="H48" s="67">
        <f>'Park &amp; Pipe'!H51</f>
        <v>0</v>
      </c>
      <c r="I48" s="67" t="e">
        <f>'Park &amp; Pipe'!I51</f>
        <v>#N/A</v>
      </c>
      <c r="J48" s="57"/>
      <c r="K48" s="57"/>
      <c r="L48" s="57"/>
      <c r="M48" s="55"/>
      <c r="N48" s="53">
        <f t="shared" si="5"/>
        <v>0</v>
      </c>
      <c r="O48" s="55"/>
      <c r="P48" s="55"/>
      <c r="Q48" s="55"/>
      <c r="R48" s="55"/>
      <c r="S48" s="53">
        <f t="shared" si="6"/>
        <v>0</v>
      </c>
      <c r="T48" s="56">
        <f t="shared" si="7"/>
        <v>0</v>
      </c>
    </row>
    <row r="49" spans="1:20" ht="12.75" customHeight="1" x14ac:dyDescent="0.35">
      <c r="A49" s="52">
        <f t="shared" si="4"/>
        <v>1</v>
      </c>
      <c r="B49" s="67">
        <f>'Park &amp; Pipe'!B52</f>
        <v>0</v>
      </c>
      <c r="C49" s="67">
        <f>'Park &amp; Pipe'!C52</f>
        <v>0</v>
      </c>
      <c r="D49" s="67">
        <f>'Park &amp; Pipe'!D52</f>
        <v>0</v>
      </c>
      <c r="E49" s="67">
        <f>'Park &amp; Pipe'!E52</f>
        <v>0</v>
      </c>
      <c r="F49" s="67">
        <f>'Park &amp; Pipe'!F52</f>
        <v>0</v>
      </c>
      <c r="G49" s="67">
        <f>'Park &amp; Pipe'!G52</f>
        <v>0</v>
      </c>
      <c r="H49" s="67">
        <f>'Park &amp; Pipe'!H52</f>
        <v>0</v>
      </c>
      <c r="I49" s="67" t="e">
        <f>'Park &amp; Pipe'!I52</f>
        <v>#N/A</v>
      </c>
      <c r="J49" s="57"/>
      <c r="K49" s="57"/>
      <c r="L49" s="57"/>
      <c r="M49" s="55"/>
      <c r="N49" s="53">
        <f t="shared" si="5"/>
        <v>0</v>
      </c>
      <c r="O49" s="55"/>
      <c r="P49" s="55"/>
      <c r="Q49" s="55"/>
      <c r="R49" s="55"/>
      <c r="S49" s="53">
        <f t="shared" si="6"/>
        <v>0</v>
      </c>
      <c r="T49" s="56">
        <f t="shared" si="7"/>
        <v>0</v>
      </c>
    </row>
    <row r="50" spans="1:20" ht="12.75" customHeight="1" x14ac:dyDescent="0.35">
      <c r="A50" s="52">
        <f t="shared" si="4"/>
        <v>1</v>
      </c>
      <c r="B50" s="67">
        <f>'Park &amp; Pipe'!B53</f>
        <v>0</v>
      </c>
      <c r="C50" s="67">
        <f>'Park &amp; Pipe'!C53</f>
        <v>0</v>
      </c>
      <c r="D50" s="67">
        <f>'Park &amp; Pipe'!D53</f>
        <v>0</v>
      </c>
      <c r="E50" s="67">
        <f>'Park &amp; Pipe'!E53</f>
        <v>0</v>
      </c>
      <c r="F50" s="67">
        <f>'Park &amp; Pipe'!F53</f>
        <v>0</v>
      </c>
      <c r="G50" s="67">
        <f>'Park &amp; Pipe'!G53</f>
        <v>0</v>
      </c>
      <c r="H50" s="67">
        <f>'Park &amp; Pipe'!H53</f>
        <v>0</v>
      </c>
      <c r="I50" s="67" t="e">
        <f>'Park &amp; Pipe'!I53</f>
        <v>#N/A</v>
      </c>
      <c r="J50" s="57"/>
      <c r="K50" s="57"/>
      <c r="L50" s="57"/>
      <c r="M50" s="55"/>
      <c r="N50" s="53">
        <f t="shared" si="5"/>
        <v>0</v>
      </c>
      <c r="O50" s="55"/>
      <c r="P50" s="55"/>
      <c r="Q50" s="55"/>
      <c r="R50" s="55"/>
      <c r="S50" s="53">
        <f t="shared" si="6"/>
        <v>0</v>
      </c>
      <c r="T50" s="56">
        <f t="shared" si="7"/>
        <v>0</v>
      </c>
    </row>
    <row r="51" spans="1:20" ht="12.75" customHeight="1" x14ac:dyDescent="0.35">
      <c r="A51" s="52">
        <f t="shared" si="4"/>
        <v>1</v>
      </c>
      <c r="B51" s="67">
        <f>'Park &amp; Pipe'!B54</f>
        <v>0</v>
      </c>
      <c r="C51" s="67">
        <f>'Park &amp; Pipe'!C54</f>
        <v>0</v>
      </c>
      <c r="D51" s="67">
        <f>'Park &amp; Pipe'!D54</f>
        <v>0</v>
      </c>
      <c r="E51" s="67">
        <f>'Park &amp; Pipe'!E54</f>
        <v>0</v>
      </c>
      <c r="F51" s="67">
        <f>'Park &amp; Pipe'!F54</f>
        <v>0</v>
      </c>
      <c r="G51" s="67">
        <f>'Park &amp; Pipe'!G54</f>
        <v>0</v>
      </c>
      <c r="H51" s="67">
        <f>'Park &amp; Pipe'!H54</f>
        <v>0</v>
      </c>
      <c r="I51" s="67" t="e">
        <f>'Park &amp; Pipe'!I54</f>
        <v>#N/A</v>
      </c>
      <c r="J51" s="57"/>
      <c r="K51" s="57"/>
      <c r="L51" s="57"/>
      <c r="M51" s="55"/>
      <c r="N51" s="53">
        <f t="shared" si="5"/>
        <v>0</v>
      </c>
      <c r="O51" s="55"/>
      <c r="P51" s="55"/>
      <c r="Q51" s="55"/>
      <c r="R51" s="55"/>
      <c r="S51" s="53">
        <f t="shared" si="6"/>
        <v>0</v>
      </c>
      <c r="T51" s="56">
        <f t="shared" si="7"/>
        <v>0</v>
      </c>
    </row>
    <row r="52" spans="1:20" ht="12.75" customHeight="1" x14ac:dyDescent="0.35">
      <c r="A52" s="52">
        <f t="shared" si="4"/>
        <v>1</v>
      </c>
      <c r="B52" s="67">
        <f>'Park &amp; Pipe'!B55</f>
        <v>0</v>
      </c>
      <c r="C52" s="67">
        <f>'Park &amp; Pipe'!C55</f>
        <v>0</v>
      </c>
      <c r="D52" s="67">
        <f>'Park &amp; Pipe'!D55</f>
        <v>0</v>
      </c>
      <c r="E52" s="67">
        <f>'Park &amp; Pipe'!E55</f>
        <v>0</v>
      </c>
      <c r="F52" s="67">
        <f>'Park &amp; Pipe'!F55</f>
        <v>0</v>
      </c>
      <c r="G52" s="67">
        <f>'Park &amp; Pipe'!G55</f>
        <v>0</v>
      </c>
      <c r="H52" s="67">
        <f>'Park &amp; Pipe'!H55</f>
        <v>0</v>
      </c>
      <c r="I52" s="67" t="e">
        <f>'Park &amp; Pipe'!I55</f>
        <v>#N/A</v>
      </c>
      <c r="J52" s="60"/>
      <c r="K52" s="60"/>
      <c r="L52" s="60"/>
      <c r="M52" s="60"/>
      <c r="N52" s="58">
        <f t="shared" si="5"/>
        <v>0</v>
      </c>
      <c r="O52" s="60"/>
      <c r="P52" s="60"/>
      <c r="Q52" s="60"/>
      <c r="R52" s="60"/>
      <c r="S52" s="58">
        <f t="shared" si="6"/>
        <v>0</v>
      </c>
      <c r="T52" s="69">
        <f t="shared" si="7"/>
        <v>0</v>
      </c>
    </row>
    <row r="53" spans="1:20" ht="12.75" customHeight="1" x14ac:dyDescent="0.35">
      <c r="A53" s="52">
        <f t="shared" si="4"/>
        <v>1</v>
      </c>
      <c r="B53" s="67">
        <f>'Park &amp; Pipe'!B56</f>
        <v>0</v>
      </c>
      <c r="C53" s="67">
        <f>'Park &amp; Pipe'!C56</f>
        <v>0</v>
      </c>
      <c r="D53" s="67">
        <f>'Park &amp; Pipe'!D56</f>
        <v>0</v>
      </c>
      <c r="E53" s="67">
        <f>'Park &amp; Pipe'!E56</f>
        <v>0</v>
      </c>
      <c r="F53" s="67">
        <f>'Park &amp; Pipe'!F56</f>
        <v>0</v>
      </c>
      <c r="G53" s="67">
        <f>'Park &amp; Pipe'!G56</f>
        <v>0</v>
      </c>
      <c r="H53" s="67">
        <f>'Park &amp; Pipe'!H56</f>
        <v>0</v>
      </c>
      <c r="I53" s="67" t="e">
        <f>'Park &amp; Pipe'!I56</f>
        <v>#N/A</v>
      </c>
      <c r="J53" s="55"/>
      <c r="K53" s="55"/>
      <c r="L53" s="55"/>
      <c r="M53" s="55"/>
      <c r="N53" s="53">
        <f t="shared" si="5"/>
        <v>0</v>
      </c>
      <c r="O53" s="55"/>
      <c r="P53" s="55"/>
      <c r="Q53" s="55"/>
      <c r="R53" s="55"/>
      <c r="S53" s="53">
        <f t="shared" si="6"/>
        <v>0</v>
      </c>
      <c r="T53" s="56">
        <f t="shared" si="7"/>
        <v>0</v>
      </c>
    </row>
    <row r="54" spans="1:20" ht="12.75" customHeight="1" x14ac:dyDescent="0.35">
      <c r="A54" s="52">
        <f t="shared" si="4"/>
        <v>1</v>
      </c>
      <c r="B54" s="67">
        <f>'Park &amp; Pipe'!B57</f>
        <v>0</v>
      </c>
      <c r="C54" s="67">
        <f>'Park &amp; Pipe'!C57</f>
        <v>0</v>
      </c>
      <c r="D54" s="67">
        <f>'Park &amp; Pipe'!D57</f>
        <v>0</v>
      </c>
      <c r="E54" s="67">
        <f>'Park &amp; Pipe'!E57</f>
        <v>0</v>
      </c>
      <c r="F54" s="67">
        <f>'Park &amp; Pipe'!F57</f>
        <v>0</v>
      </c>
      <c r="G54" s="67">
        <f>'Park &amp; Pipe'!G57</f>
        <v>0</v>
      </c>
      <c r="H54" s="67">
        <f>'Park &amp; Pipe'!H57</f>
        <v>0</v>
      </c>
      <c r="I54" s="67" t="e">
        <f>'Park &amp; Pipe'!I57</f>
        <v>#N/A</v>
      </c>
      <c r="J54" s="57"/>
      <c r="K54" s="57"/>
      <c r="L54" s="57"/>
      <c r="M54" s="55"/>
      <c r="N54" s="53">
        <f t="shared" si="5"/>
        <v>0</v>
      </c>
      <c r="O54" s="55"/>
      <c r="P54" s="55"/>
      <c r="Q54" s="55"/>
      <c r="R54" s="55"/>
      <c r="S54" s="53">
        <f t="shared" si="6"/>
        <v>0</v>
      </c>
      <c r="T54" s="56">
        <f t="shared" si="7"/>
        <v>0</v>
      </c>
    </row>
    <row r="55" spans="1:20" ht="12.75" customHeight="1" x14ac:dyDescent="0.35">
      <c r="A55" s="52">
        <f t="shared" si="4"/>
        <v>1</v>
      </c>
      <c r="B55" s="67">
        <f>'Park &amp; Pipe'!B58</f>
        <v>0</v>
      </c>
      <c r="C55" s="67">
        <f>'Park &amp; Pipe'!C58</f>
        <v>0</v>
      </c>
      <c r="D55" s="67">
        <f>'Park &amp; Pipe'!D58</f>
        <v>0</v>
      </c>
      <c r="E55" s="67">
        <f>'Park &amp; Pipe'!E58</f>
        <v>0</v>
      </c>
      <c r="F55" s="67">
        <f>'Park &amp; Pipe'!F58</f>
        <v>0</v>
      </c>
      <c r="G55" s="67">
        <f>'Park &amp; Pipe'!G58</f>
        <v>0</v>
      </c>
      <c r="H55" s="67">
        <f>'Park &amp; Pipe'!H58</f>
        <v>0</v>
      </c>
      <c r="I55" s="67" t="e">
        <f>'Park &amp; Pipe'!I58</f>
        <v>#N/A</v>
      </c>
      <c r="J55" s="57"/>
      <c r="K55" s="57"/>
      <c r="L55" s="57"/>
      <c r="M55" s="55"/>
      <c r="N55" s="53">
        <f t="shared" si="5"/>
        <v>0</v>
      </c>
      <c r="O55" s="55"/>
      <c r="P55" s="55"/>
      <c r="Q55" s="55"/>
      <c r="R55" s="55"/>
      <c r="S55" s="53">
        <f t="shared" si="6"/>
        <v>0</v>
      </c>
      <c r="T55" s="56">
        <f t="shared" si="7"/>
        <v>0</v>
      </c>
    </row>
    <row r="56" spans="1:20" ht="12.75" customHeight="1" x14ac:dyDescent="0.35">
      <c r="A56" s="52">
        <f t="shared" si="4"/>
        <v>1</v>
      </c>
      <c r="B56" s="67">
        <f>'Park &amp; Pipe'!B59</f>
        <v>0</v>
      </c>
      <c r="C56" s="67">
        <f>'Park &amp; Pipe'!C59</f>
        <v>0</v>
      </c>
      <c r="D56" s="67">
        <f>'Park &amp; Pipe'!D59</f>
        <v>0</v>
      </c>
      <c r="E56" s="67">
        <f>'Park &amp; Pipe'!E59</f>
        <v>0</v>
      </c>
      <c r="F56" s="67">
        <f>'Park &amp; Pipe'!F59</f>
        <v>0</v>
      </c>
      <c r="G56" s="67">
        <f>'Park &amp; Pipe'!G59</f>
        <v>0</v>
      </c>
      <c r="H56" s="67">
        <f>'Park &amp; Pipe'!H59</f>
        <v>0</v>
      </c>
      <c r="I56" s="67" t="e">
        <f>'Park &amp; Pipe'!I59</f>
        <v>#N/A</v>
      </c>
      <c r="J56" s="57"/>
      <c r="K56" s="57"/>
      <c r="L56" s="57"/>
      <c r="M56" s="55"/>
      <c r="N56" s="53">
        <f t="shared" si="5"/>
        <v>0</v>
      </c>
      <c r="O56" s="55"/>
      <c r="P56" s="55"/>
      <c r="Q56" s="55"/>
      <c r="R56" s="55"/>
      <c r="S56" s="53">
        <f t="shared" si="6"/>
        <v>0</v>
      </c>
      <c r="T56" s="56">
        <f t="shared" si="7"/>
        <v>0</v>
      </c>
    </row>
    <row r="57" spans="1:20" ht="12.75" customHeight="1" x14ac:dyDescent="0.35">
      <c r="A57" s="52">
        <f t="shared" si="4"/>
        <v>1</v>
      </c>
      <c r="B57" s="67">
        <f>'Park &amp; Pipe'!B60</f>
        <v>0</v>
      </c>
      <c r="C57" s="67">
        <f>'Park &amp; Pipe'!C60</f>
        <v>0</v>
      </c>
      <c r="D57" s="67">
        <f>'Park &amp; Pipe'!D60</f>
        <v>0</v>
      </c>
      <c r="E57" s="67">
        <f>'Park &amp; Pipe'!E60</f>
        <v>0</v>
      </c>
      <c r="F57" s="67">
        <f>'Park &amp; Pipe'!F60</f>
        <v>0</v>
      </c>
      <c r="G57" s="67">
        <f>'Park &amp; Pipe'!G60</f>
        <v>0</v>
      </c>
      <c r="H57" s="67">
        <f>'Park &amp; Pipe'!H60</f>
        <v>0</v>
      </c>
      <c r="I57" s="67" t="e">
        <f>'Park &amp; Pipe'!I60</f>
        <v>#N/A</v>
      </c>
      <c r="J57" s="57"/>
      <c r="K57" s="57"/>
      <c r="L57" s="57"/>
      <c r="M57" s="55"/>
      <c r="N57" s="53">
        <f t="shared" si="5"/>
        <v>0</v>
      </c>
      <c r="O57" s="55"/>
      <c r="P57" s="55"/>
      <c r="Q57" s="55"/>
      <c r="R57" s="55"/>
      <c r="S57" s="53">
        <f t="shared" si="6"/>
        <v>0</v>
      </c>
      <c r="T57" s="56">
        <f t="shared" si="7"/>
        <v>0</v>
      </c>
    </row>
    <row r="58" spans="1:20" ht="12.75" customHeight="1" x14ac:dyDescent="0.35">
      <c r="A58" s="52">
        <f t="shared" si="4"/>
        <v>1</v>
      </c>
      <c r="B58" s="67">
        <f>'Park &amp; Pipe'!B61</f>
        <v>0</v>
      </c>
      <c r="C58" s="67">
        <f>'Park &amp; Pipe'!C61</f>
        <v>0</v>
      </c>
      <c r="D58" s="67">
        <f>'Park &amp; Pipe'!D61</f>
        <v>0</v>
      </c>
      <c r="E58" s="67">
        <f>'Park &amp; Pipe'!E61</f>
        <v>0</v>
      </c>
      <c r="F58" s="67">
        <f>'Park &amp; Pipe'!F61</f>
        <v>0</v>
      </c>
      <c r="G58" s="67">
        <f>'Park &amp; Pipe'!G61</f>
        <v>0</v>
      </c>
      <c r="H58" s="67">
        <f>'Park &amp; Pipe'!H61</f>
        <v>0</v>
      </c>
      <c r="I58" s="67" t="e">
        <f>'Park &amp; Pipe'!I61</f>
        <v>#N/A</v>
      </c>
      <c r="J58" s="57"/>
      <c r="K58" s="57"/>
      <c r="L58" s="57"/>
      <c r="M58" s="55"/>
      <c r="N58" s="53">
        <f t="shared" si="5"/>
        <v>0</v>
      </c>
      <c r="O58" s="55"/>
      <c r="P58" s="55"/>
      <c r="Q58" s="55"/>
      <c r="R58" s="55"/>
      <c r="S58" s="53">
        <f t="shared" si="6"/>
        <v>0</v>
      </c>
      <c r="T58" s="56">
        <f t="shared" si="7"/>
        <v>0</v>
      </c>
    </row>
    <row r="59" spans="1:20" ht="12.75" customHeight="1" x14ac:dyDescent="0.35">
      <c r="A59" s="52">
        <f t="shared" si="4"/>
        <v>1</v>
      </c>
      <c r="B59" s="67">
        <f>'Park &amp; Pipe'!B62</f>
        <v>0</v>
      </c>
      <c r="C59" s="67">
        <f>'Park &amp; Pipe'!C62</f>
        <v>0</v>
      </c>
      <c r="D59" s="67">
        <f>'Park &amp; Pipe'!D62</f>
        <v>0</v>
      </c>
      <c r="E59" s="67">
        <f>'Park &amp; Pipe'!E62</f>
        <v>0</v>
      </c>
      <c r="F59" s="67">
        <f>'Park &amp; Pipe'!F62</f>
        <v>0</v>
      </c>
      <c r="G59" s="67">
        <f>'Park &amp; Pipe'!G62</f>
        <v>0</v>
      </c>
      <c r="H59" s="67">
        <f>'Park &amp; Pipe'!H62</f>
        <v>0</v>
      </c>
      <c r="I59" s="67" t="e">
        <f>'Park &amp; Pipe'!I62</f>
        <v>#N/A</v>
      </c>
      <c r="J59" s="57"/>
      <c r="K59" s="57"/>
      <c r="L59" s="57"/>
      <c r="M59" s="55"/>
      <c r="N59" s="53">
        <f t="shared" si="5"/>
        <v>0</v>
      </c>
      <c r="O59" s="55"/>
      <c r="P59" s="55"/>
      <c r="Q59" s="55"/>
      <c r="R59" s="55"/>
      <c r="S59" s="53">
        <f t="shared" si="6"/>
        <v>0</v>
      </c>
      <c r="T59" s="56">
        <f t="shared" si="7"/>
        <v>0</v>
      </c>
    </row>
    <row r="60" spans="1:20" ht="12.75" customHeight="1" x14ac:dyDescent="0.35">
      <c r="A60" s="52">
        <f t="shared" si="4"/>
        <v>1</v>
      </c>
      <c r="B60" s="67">
        <f>'Park &amp; Pipe'!B63</f>
        <v>0</v>
      </c>
      <c r="C60" s="67">
        <f>'Park &amp; Pipe'!C63</f>
        <v>0</v>
      </c>
      <c r="D60" s="67">
        <f>'Park &amp; Pipe'!D63</f>
        <v>0</v>
      </c>
      <c r="E60" s="67">
        <f>'Park &amp; Pipe'!E63</f>
        <v>0</v>
      </c>
      <c r="F60" s="67">
        <f>'Park &amp; Pipe'!F63</f>
        <v>0</v>
      </c>
      <c r="G60" s="67">
        <f>'Park &amp; Pipe'!G63</f>
        <v>0</v>
      </c>
      <c r="H60" s="67">
        <f>'Park &amp; Pipe'!H63</f>
        <v>0</v>
      </c>
      <c r="I60" s="67" t="e">
        <f>'Park &amp; Pipe'!I63</f>
        <v>#N/A</v>
      </c>
      <c r="J60" s="57"/>
      <c r="K60" s="57"/>
      <c r="L60" s="57"/>
      <c r="M60" s="55"/>
      <c r="N60" s="53">
        <f t="shared" si="5"/>
        <v>0</v>
      </c>
      <c r="O60" s="55"/>
      <c r="P60" s="55"/>
      <c r="Q60" s="55"/>
      <c r="R60" s="55"/>
      <c r="S60" s="53">
        <f t="shared" si="6"/>
        <v>0</v>
      </c>
      <c r="T60" s="56">
        <f t="shared" si="7"/>
        <v>0</v>
      </c>
    </row>
    <row r="61" spans="1:20" ht="12.75" customHeight="1" x14ac:dyDescent="0.35">
      <c r="A61" s="52">
        <f t="shared" si="4"/>
        <v>1</v>
      </c>
      <c r="B61" s="67"/>
      <c r="C61" s="53"/>
      <c r="D61" s="53"/>
      <c r="E61" s="53"/>
      <c r="F61" s="53"/>
      <c r="G61" s="53"/>
      <c r="H61" s="53"/>
      <c r="I61" s="54"/>
      <c r="J61" s="57"/>
      <c r="K61" s="57"/>
      <c r="L61" s="57"/>
      <c r="M61" s="55"/>
      <c r="N61" s="53">
        <f t="shared" si="5"/>
        <v>0</v>
      </c>
      <c r="O61" s="55"/>
      <c r="P61" s="55"/>
      <c r="Q61" s="55"/>
      <c r="R61" s="55"/>
      <c r="S61" s="53">
        <f t="shared" si="6"/>
        <v>0</v>
      </c>
      <c r="T61" s="56">
        <f t="shared" si="7"/>
        <v>0</v>
      </c>
    </row>
    <row r="62" spans="1:20" ht="12.75" customHeight="1" x14ac:dyDescent="0.35">
      <c r="A62" s="52">
        <f t="shared" si="4"/>
        <v>1</v>
      </c>
      <c r="B62" s="67"/>
      <c r="C62" s="53"/>
      <c r="D62" s="53"/>
      <c r="E62" s="53"/>
      <c r="F62" s="53"/>
      <c r="G62" s="53"/>
      <c r="H62" s="53"/>
      <c r="I62" s="54"/>
      <c r="J62" s="57"/>
      <c r="K62" s="57"/>
      <c r="L62" s="57"/>
      <c r="M62" s="55"/>
      <c r="N62" s="53">
        <f t="shared" si="5"/>
        <v>0</v>
      </c>
      <c r="O62" s="55"/>
      <c r="P62" s="55"/>
      <c r="Q62" s="55"/>
      <c r="R62" s="55"/>
      <c r="S62" s="53">
        <f t="shared" si="6"/>
        <v>0</v>
      </c>
      <c r="T62" s="56">
        <f t="shared" si="7"/>
        <v>0</v>
      </c>
    </row>
    <row r="63" spans="1:20" ht="12.75" customHeight="1" x14ac:dyDescent="0.35">
      <c r="A63" s="52">
        <f t="shared" si="4"/>
        <v>1</v>
      </c>
      <c r="B63" s="67"/>
      <c r="C63" s="53"/>
      <c r="D63" s="53"/>
      <c r="E63" s="53"/>
      <c r="F63" s="53"/>
      <c r="G63" s="53"/>
      <c r="H63" s="53"/>
      <c r="I63" s="54"/>
      <c r="J63" s="57"/>
      <c r="K63" s="57"/>
      <c r="L63" s="57"/>
      <c r="M63" s="55"/>
      <c r="N63" s="53">
        <f t="shared" si="5"/>
        <v>0</v>
      </c>
      <c r="O63" s="55"/>
      <c r="P63" s="55"/>
      <c r="Q63" s="55"/>
      <c r="R63" s="55"/>
      <c r="S63" s="53">
        <f t="shared" si="6"/>
        <v>0</v>
      </c>
      <c r="T63" s="56">
        <f t="shared" si="7"/>
        <v>0</v>
      </c>
    </row>
    <row r="64" spans="1:20" ht="12.75" customHeight="1" x14ac:dyDescent="0.35">
      <c r="A64" s="52">
        <f t="shared" si="4"/>
        <v>1</v>
      </c>
      <c r="B64" s="67"/>
      <c r="C64" s="53"/>
      <c r="D64" s="53"/>
      <c r="E64" s="53"/>
      <c r="F64" s="53"/>
      <c r="G64" s="53"/>
      <c r="H64" s="53"/>
      <c r="I64" s="54"/>
      <c r="J64" s="57"/>
      <c r="K64" s="57"/>
      <c r="L64" s="57"/>
      <c r="M64" s="55"/>
      <c r="N64" s="53">
        <f t="shared" si="5"/>
        <v>0</v>
      </c>
      <c r="O64" s="55"/>
      <c r="P64" s="55"/>
      <c r="Q64" s="55"/>
      <c r="R64" s="55"/>
      <c r="S64" s="53">
        <f t="shared" si="6"/>
        <v>0</v>
      </c>
      <c r="T64" s="56">
        <f t="shared" si="7"/>
        <v>0</v>
      </c>
    </row>
    <row r="65" spans="1:20" ht="12.75" customHeight="1" x14ac:dyDescent="0.35">
      <c r="A65" s="52">
        <f t="shared" si="4"/>
        <v>1</v>
      </c>
      <c r="B65" s="67"/>
      <c r="C65" s="53"/>
      <c r="D65" s="53"/>
      <c r="E65" s="53"/>
      <c r="F65" s="53"/>
      <c r="G65" s="53"/>
      <c r="H65" s="53"/>
      <c r="I65" s="54"/>
      <c r="J65" s="57"/>
      <c r="K65" s="57"/>
      <c r="L65" s="57"/>
      <c r="M65" s="55"/>
      <c r="N65" s="53">
        <f t="shared" si="5"/>
        <v>0</v>
      </c>
      <c r="O65" s="55"/>
      <c r="P65" s="55"/>
      <c r="Q65" s="55"/>
      <c r="R65" s="55"/>
      <c r="S65" s="53">
        <f t="shared" si="6"/>
        <v>0</v>
      </c>
      <c r="T65" s="56">
        <f t="shared" si="7"/>
        <v>0</v>
      </c>
    </row>
    <row r="66" spans="1:20" ht="12.75" customHeight="1" x14ac:dyDescent="0.35">
      <c r="A66" s="52">
        <f t="shared" si="4"/>
        <v>1</v>
      </c>
      <c r="B66" s="67"/>
      <c r="C66" s="53"/>
      <c r="D66" s="53"/>
      <c r="E66" s="53"/>
      <c r="F66" s="53"/>
      <c r="G66" s="53"/>
      <c r="H66" s="53"/>
      <c r="I66" s="54"/>
      <c r="J66" s="57"/>
      <c r="K66" s="57"/>
      <c r="L66" s="57"/>
      <c r="M66" s="55"/>
      <c r="N66" s="53">
        <f t="shared" si="5"/>
        <v>0</v>
      </c>
      <c r="O66" s="55"/>
      <c r="P66" s="55"/>
      <c r="Q66" s="55"/>
      <c r="R66" s="55"/>
      <c r="S66" s="53">
        <f t="shared" si="6"/>
        <v>0</v>
      </c>
      <c r="T66" s="56">
        <f t="shared" si="7"/>
        <v>0</v>
      </c>
    </row>
    <row r="67" spans="1:20" ht="12.75" customHeight="1" x14ac:dyDescent="0.35">
      <c r="A67" s="52">
        <f t="shared" si="4"/>
        <v>1</v>
      </c>
      <c r="B67" s="67"/>
      <c r="C67" s="53"/>
      <c r="D67" s="53"/>
      <c r="E67" s="53"/>
      <c r="F67" s="53"/>
      <c r="G67" s="53"/>
      <c r="H67" s="53"/>
      <c r="I67" s="54"/>
      <c r="J67" s="57"/>
      <c r="K67" s="57"/>
      <c r="L67" s="57"/>
      <c r="M67" s="55"/>
      <c r="N67" s="53">
        <f t="shared" si="5"/>
        <v>0</v>
      </c>
      <c r="O67" s="55"/>
      <c r="P67" s="55"/>
      <c r="Q67" s="55"/>
      <c r="R67" s="55"/>
      <c r="S67" s="53">
        <f t="shared" si="6"/>
        <v>0</v>
      </c>
      <c r="T67" s="56">
        <f t="shared" si="7"/>
        <v>0</v>
      </c>
    </row>
    <row r="68" spans="1:20" ht="12.75" customHeight="1" x14ac:dyDescent="0.35">
      <c r="A68" s="52">
        <f t="shared" si="4"/>
        <v>1</v>
      </c>
      <c r="B68" s="67"/>
      <c r="C68" s="53"/>
      <c r="D68" s="53"/>
      <c r="E68" s="53"/>
      <c r="F68" s="53"/>
      <c r="G68" s="53"/>
      <c r="H68" s="53"/>
      <c r="I68" s="54"/>
      <c r="J68" s="57"/>
      <c r="K68" s="57"/>
      <c r="L68" s="57"/>
      <c r="M68" s="55"/>
      <c r="N68" s="53">
        <f t="shared" si="5"/>
        <v>0</v>
      </c>
      <c r="O68" s="55"/>
      <c r="P68" s="55"/>
      <c r="Q68" s="55"/>
      <c r="R68" s="55"/>
      <c r="S68" s="53">
        <f t="shared" si="6"/>
        <v>0</v>
      </c>
      <c r="T68" s="56">
        <f t="shared" si="7"/>
        <v>0</v>
      </c>
    </row>
    <row r="69" spans="1:20" ht="12.75" customHeight="1" x14ac:dyDescent="0.35">
      <c r="A69" s="52">
        <f t="shared" si="4"/>
        <v>1</v>
      </c>
      <c r="B69" s="67"/>
      <c r="C69" s="53"/>
      <c r="D69" s="53"/>
      <c r="E69" s="53"/>
      <c r="F69" s="53"/>
      <c r="G69" s="53"/>
      <c r="H69" s="53"/>
      <c r="I69" s="54"/>
      <c r="J69" s="57"/>
      <c r="K69" s="57"/>
      <c r="L69" s="57"/>
      <c r="M69" s="55"/>
      <c r="N69" s="53">
        <f t="shared" si="5"/>
        <v>0</v>
      </c>
      <c r="O69" s="55"/>
      <c r="P69" s="55"/>
      <c r="Q69" s="55"/>
      <c r="R69" s="55"/>
      <c r="S69" s="53">
        <f t="shared" si="6"/>
        <v>0</v>
      </c>
      <c r="T69" s="56">
        <f t="shared" si="7"/>
        <v>0</v>
      </c>
    </row>
    <row r="70" spans="1:20" ht="12.75" customHeight="1" x14ac:dyDescent="0.35">
      <c r="A70" s="52">
        <f t="shared" si="4"/>
        <v>1</v>
      </c>
      <c r="B70" s="67"/>
      <c r="C70" s="53"/>
      <c r="D70" s="53"/>
      <c r="E70" s="53"/>
      <c r="F70" s="53"/>
      <c r="G70" s="53"/>
      <c r="H70" s="53"/>
      <c r="I70" s="54"/>
      <c r="J70" s="57"/>
      <c r="K70" s="57"/>
      <c r="L70" s="57"/>
      <c r="M70" s="55"/>
      <c r="N70" s="53">
        <f t="shared" si="5"/>
        <v>0</v>
      </c>
      <c r="O70" s="55"/>
      <c r="P70" s="55"/>
      <c r="Q70" s="55"/>
      <c r="R70" s="55"/>
      <c r="S70" s="53">
        <f t="shared" si="6"/>
        <v>0</v>
      </c>
      <c r="T70" s="56">
        <f t="shared" si="7"/>
        <v>0</v>
      </c>
    </row>
    <row r="71" spans="1:20" ht="12.75" customHeight="1" x14ac:dyDescent="0.35">
      <c r="A71" s="52">
        <f t="shared" si="4"/>
        <v>1</v>
      </c>
      <c r="B71" s="67"/>
      <c r="C71" s="53"/>
      <c r="D71" s="53"/>
      <c r="E71" s="53"/>
      <c r="F71" s="53"/>
      <c r="G71" s="53"/>
      <c r="H71" s="53"/>
      <c r="I71" s="54"/>
      <c r="J71" s="57"/>
      <c r="K71" s="57"/>
      <c r="L71" s="57"/>
      <c r="M71" s="55"/>
      <c r="N71" s="53">
        <f t="shared" si="5"/>
        <v>0</v>
      </c>
      <c r="O71" s="55"/>
      <c r="P71" s="55"/>
      <c r="Q71" s="55"/>
      <c r="R71" s="55"/>
      <c r="S71" s="53">
        <f t="shared" si="6"/>
        <v>0</v>
      </c>
      <c r="T71" s="56">
        <f t="shared" si="7"/>
        <v>0</v>
      </c>
    </row>
    <row r="72" spans="1:20" ht="12.75" customHeight="1" x14ac:dyDescent="0.35">
      <c r="A72" s="52">
        <f t="shared" si="4"/>
        <v>1</v>
      </c>
      <c r="B72" s="67"/>
      <c r="C72" s="53"/>
      <c r="D72" s="53"/>
      <c r="E72" s="53"/>
      <c r="F72" s="53"/>
      <c r="G72" s="53"/>
      <c r="H72" s="53"/>
      <c r="I72" s="54"/>
      <c r="J72" s="57"/>
      <c r="K72" s="57"/>
      <c r="L72" s="57"/>
      <c r="M72" s="55"/>
      <c r="N72" s="53">
        <f t="shared" si="5"/>
        <v>0</v>
      </c>
      <c r="O72" s="55"/>
      <c r="P72" s="55"/>
      <c r="Q72" s="55"/>
      <c r="R72" s="55"/>
      <c r="S72" s="53">
        <f t="shared" si="6"/>
        <v>0</v>
      </c>
      <c r="T72" s="56">
        <f t="shared" si="7"/>
        <v>0</v>
      </c>
    </row>
    <row r="73" spans="1:20" ht="12.75" customHeight="1" x14ac:dyDescent="0.35">
      <c r="A73" s="52">
        <f t="shared" si="4"/>
        <v>1</v>
      </c>
      <c r="B73" s="67"/>
      <c r="C73" s="53"/>
      <c r="D73" s="53"/>
      <c r="E73" s="53"/>
      <c r="F73" s="53"/>
      <c r="G73" s="53"/>
      <c r="H73" s="53"/>
      <c r="I73" s="54"/>
      <c r="J73" s="57"/>
      <c r="K73" s="57"/>
      <c r="L73" s="57"/>
      <c r="M73" s="55"/>
      <c r="N73" s="53">
        <f t="shared" si="5"/>
        <v>0</v>
      </c>
      <c r="O73" s="55"/>
      <c r="P73" s="55"/>
      <c r="Q73" s="55"/>
      <c r="R73" s="55"/>
      <c r="S73" s="53">
        <f t="shared" si="6"/>
        <v>0</v>
      </c>
      <c r="T73" s="56">
        <f t="shared" si="7"/>
        <v>0</v>
      </c>
    </row>
    <row r="74" spans="1:20" ht="12.75" customHeight="1" x14ac:dyDescent="0.35">
      <c r="A74" s="52">
        <f t="shared" si="4"/>
        <v>1</v>
      </c>
      <c r="B74" s="67"/>
      <c r="C74" s="53"/>
      <c r="D74" s="53"/>
      <c r="E74" s="53"/>
      <c r="F74" s="53"/>
      <c r="G74" s="53"/>
      <c r="H74" s="53"/>
      <c r="I74" s="54"/>
      <c r="J74" s="57"/>
      <c r="K74" s="57"/>
      <c r="L74" s="57"/>
      <c r="M74" s="55"/>
      <c r="N74" s="53">
        <f t="shared" si="5"/>
        <v>0</v>
      </c>
      <c r="O74" s="55"/>
      <c r="P74" s="55"/>
      <c r="Q74" s="55"/>
      <c r="R74" s="55"/>
      <c r="S74" s="53">
        <f t="shared" si="6"/>
        <v>0</v>
      </c>
      <c r="T74" s="56">
        <f t="shared" si="7"/>
        <v>0</v>
      </c>
    </row>
    <row r="75" spans="1:20" ht="12.75" customHeight="1" x14ac:dyDescent="0.35">
      <c r="A75" s="52">
        <f t="shared" si="4"/>
        <v>1</v>
      </c>
      <c r="B75" s="67"/>
      <c r="C75" s="53"/>
      <c r="D75" s="53"/>
      <c r="E75" s="53"/>
      <c r="F75" s="53"/>
      <c r="G75" s="53"/>
      <c r="H75" s="53"/>
      <c r="I75" s="54"/>
      <c r="J75" s="57"/>
      <c r="K75" s="57"/>
      <c r="L75" s="57"/>
      <c r="M75" s="55"/>
      <c r="N75" s="53">
        <f t="shared" si="5"/>
        <v>0</v>
      </c>
      <c r="O75" s="55"/>
      <c r="P75" s="55"/>
      <c r="Q75" s="55"/>
      <c r="R75" s="55"/>
      <c r="S75" s="53">
        <f t="shared" si="6"/>
        <v>0</v>
      </c>
      <c r="T75" s="56">
        <f t="shared" si="7"/>
        <v>0</v>
      </c>
    </row>
    <row r="76" spans="1:20" ht="12.75" customHeight="1" x14ac:dyDescent="0.35">
      <c r="A76" s="52">
        <f t="shared" si="4"/>
        <v>1</v>
      </c>
      <c r="B76" s="67"/>
      <c r="C76" s="53"/>
      <c r="D76" s="53"/>
      <c r="E76" s="53"/>
      <c r="F76" s="53"/>
      <c r="G76" s="53"/>
      <c r="H76" s="53"/>
      <c r="I76" s="54"/>
      <c r="J76" s="57"/>
      <c r="K76" s="57"/>
      <c r="L76" s="57"/>
      <c r="M76" s="55"/>
      <c r="N76" s="53">
        <f t="shared" si="5"/>
        <v>0</v>
      </c>
      <c r="O76" s="55"/>
      <c r="P76" s="55"/>
      <c r="Q76" s="55"/>
      <c r="R76" s="55"/>
      <c r="S76" s="53">
        <f t="shared" si="6"/>
        <v>0</v>
      </c>
      <c r="T76" s="56">
        <f t="shared" si="7"/>
        <v>0</v>
      </c>
    </row>
    <row r="77" spans="1:20" ht="12.75" customHeight="1" x14ac:dyDescent="0.35">
      <c r="A77" s="52">
        <f t="shared" si="4"/>
        <v>1</v>
      </c>
      <c r="B77" s="67"/>
      <c r="C77" s="53"/>
      <c r="D77" s="53"/>
      <c r="E77" s="53"/>
      <c r="F77" s="53"/>
      <c r="G77" s="53"/>
      <c r="H77" s="53"/>
      <c r="I77" s="54"/>
      <c r="J77" s="57"/>
      <c r="K77" s="57"/>
      <c r="L77" s="57"/>
      <c r="M77" s="55"/>
      <c r="N77" s="53">
        <f t="shared" si="5"/>
        <v>0</v>
      </c>
      <c r="O77" s="55"/>
      <c r="P77" s="55"/>
      <c r="Q77" s="55"/>
      <c r="R77" s="55"/>
      <c r="S77" s="53">
        <f t="shared" si="6"/>
        <v>0</v>
      </c>
      <c r="T77" s="56">
        <f t="shared" si="7"/>
        <v>0</v>
      </c>
    </row>
    <row r="78" spans="1:20" ht="12.75" customHeight="1" x14ac:dyDescent="0.35">
      <c r="A78" s="52">
        <f t="shared" si="4"/>
        <v>1</v>
      </c>
      <c r="B78" s="67"/>
      <c r="C78" s="53"/>
      <c r="D78" s="53"/>
      <c r="E78" s="53"/>
      <c r="F78" s="53"/>
      <c r="G78" s="53"/>
      <c r="H78" s="53"/>
      <c r="I78" s="54"/>
      <c r="J78" s="57"/>
      <c r="K78" s="57"/>
      <c r="L78" s="57"/>
      <c r="M78" s="55"/>
      <c r="N78" s="53">
        <f t="shared" si="5"/>
        <v>0</v>
      </c>
      <c r="O78" s="55"/>
      <c r="P78" s="55"/>
      <c r="Q78" s="55"/>
      <c r="R78" s="55"/>
      <c r="S78" s="53">
        <f t="shared" si="6"/>
        <v>0</v>
      </c>
      <c r="T78" s="56">
        <f t="shared" si="7"/>
        <v>0</v>
      </c>
    </row>
    <row r="79" spans="1:20" ht="12.75" customHeight="1" x14ac:dyDescent="0.35">
      <c r="A79" s="52">
        <f t="shared" si="4"/>
        <v>1</v>
      </c>
      <c r="B79" s="67"/>
      <c r="C79" s="53"/>
      <c r="D79" s="53"/>
      <c r="E79" s="53"/>
      <c r="F79" s="53"/>
      <c r="G79" s="53"/>
      <c r="H79" s="53"/>
      <c r="I79" s="54"/>
      <c r="J79" s="57"/>
      <c r="K79" s="57"/>
      <c r="L79" s="57"/>
      <c r="M79" s="55"/>
      <c r="N79" s="53">
        <f t="shared" si="5"/>
        <v>0</v>
      </c>
      <c r="O79" s="55"/>
      <c r="P79" s="55"/>
      <c r="Q79" s="55"/>
      <c r="R79" s="55"/>
      <c r="S79" s="53">
        <f t="shared" si="6"/>
        <v>0</v>
      </c>
      <c r="T79" s="56">
        <f t="shared" si="7"/>
        <v>0</v>
      </c>
    </row>
    <row r="80" spans="1:20" ht="12.75" customHeight="1" x14ac:dyDescent="0.35">
      <c r="A80" s="52">
        <f t="shared" si="4"/>
        <v>1</v>
      </c>
      <c r="B80" s="67"/>
      <c r="C80" s="53"/>
      <c r="D80" s="53"/>
      <c r="E80" s="53"/>
      <c r="F80" s="53"/>
      <c r="G80" s="53"/>
      <c r="H80" s="53"/>
      <c r="I80" s="54"/>
      <c r="J80" s="57"/>
      <c r="K80" s="57"/>
      <c r="L80" s="57"/>
      <c r="M80" s="55"/>
      <c r="N80" s="53">
        <f t="shared" si="5"/>
        <v>0</v>
      </c>
      <c r="O80" s="55"/>
      <c r="P80" s="55"/>
      <c r="Q80" s="55"/>
      <c r="R80" s="55"/>
      <c r="S80" s="53">
        <f t="shared" si="6"/>
        <v>0</v>
      </c>
      <c r="T80" s="56">
        <f t="shared" si="7"/>
        <v>0</v>
      </c>
    </row>
    <row r="81" spans="1:20" ht="12.75" customHeight="1" x14ac:dyDescent="0.35">
      <c r="A81" s="52">
        <f t="shared" si="4"/>
        <v>1</v>
      </c>
      <c r="B81" s="67"/>
      <c r="C81" s="53"/>
      <c r="D81" s="53"/>
      <c r="E81" s="53"/>
      <c r="F81" s="53"/>
      <c r="G81" s="53"/>
      <c r="H81" s="53"/>
      <c r="I81" s="54"/>
      <c r="J81" s="57"/>
      <c r="K81" s="57"/>
      <c r="L81" s="57"/>
      <c r="M81" s="55"/>
      <c r="N81" s="53">
        <f t="shared" si="5"/>
        <v>0</v>
      </c>
      <c r="O81" s="55"/>
      <c r="P81" s="55"/>
      <c r="Q81" s="55"/>
      <c r="R81" s="55"/>
      <c r="S81" s="53">
        <f t="shared" si="6"/>
        <v>0</v>
      </c>
      <c r="T81" s="56">
        <f t="shared" si="7"/>
        <v>0</v>
      </c>
    </row>
    <row r="82" spans="1:20" ht="12.75" customHeight="1" x14ac:dyDescent="0.35">
      <c r="A82" s="52">
        <f t="shared" si="4"/>
        <v>1</v>
      </c>
      <c r="B82" s="67"/>
      <c r="C82" s="53"/>
      <c r="D82" s="53"/>
      <c r="E82" s="53"/>
      <c r="F82" s="53"/>
      <c r="G82" s="53"/>
      <c r="H82" s="53"/>
      <c r="I82" s="54"/>
      <c r="J82" s="57"/>
      <c r="K82" s="57"/>
      <c r="L82" s="57"/>
      <c r="M82" s="55"/>
      <c r="N82" s="53">
        <f t="shared" si="5"/>
        <v>0</v>
      </c>
      <c r="O82" s="55"/>
      <c r="P82" s="55"/>
      <c r="Q82" s="55"/>
      <c r="R82" s="55"/>
      <c r="S82" s="53">
        <f t="shared" si="6"/>
        <v>0</v>
      </c>
      <c r="T82" s="56">
        <f t="shared" si="7"/>
        <v>0</v>
      </c>
    </row>
    <row r="83" spans="1:20" ht="12.75" customHeight="1" x14ac:dyDescent="0.35">
      <c r="A83" s="52">
        <f t="shared" si="4"/>
        <v>1</v>
      </c>
      <c r="B83" s="67"/>
      <c r="C83" s="53"/>
      <c r="D83" s="53"/>
      <c r="E83" s="53"/>
      <c r="F83" s="53"/>
      <c r="G83" s="53"/>
      <c r="H83" s="53"/>
      <c r="I83" s="54"/>
      <c r="J83" s="57"/>
      <c r="K83" s="57"/>
      <c r="L83" s="57"/>
      <c r="M83" s="55"/>
      <c r="N83" s="53">
        <f t="shared" si="5"/>
        <v>0</v>
      </c>
      <c r="O83" s="55"/>
      <c r="P83" s="55"/>
      <c r="Q83" s="55"/>
      <c r="R83" s="55"/>
      <c r="S83" s="53">
        <f t="shared" si="6"/>
        <v>0</v>
      </c>
      <c r="T83" s="56">
        <f t="shared" si="7"/>
        <v>0</v>
      </c>
    </row>
    <row r="84" spans="1:20" ht="12.75" customHeight="1" x14ac:dyDescent="0.35">
      <c r="A84" s="52">
        <f t="shared" si="4"/>
        <v>1</v>
      </c>
      <c r="B84" s="67"/>
      <c r="C84" s="53"/>
      <c r="D84" s="53"/>
      <c r="E84" s="53"/>
      <c r="F84" s="53"/>
      <c r="G84" s="53"/>
      <c r="H84" s="53"/>
      <c r="I84" s="54"/>
      <c r="J84" s="57"/>
      <c r="K84" s="57"/>
      <c r="L84" s="57"/>
      <c r="M84" s="55"/>
      <c r="N84" s="53">
        <f t="shared" si="5"/>
        <v>0</v>
      </c>
      <c r="O84" s="55"/>
      <c r="P84" s="55"/>
      <c r="Q84" s="55"/>
      <c r="R84" s="55"/>
      <c r="S84" s="53">
        <f t="shared" si="6"/>
        <v>0</v>
      </c>
      <c r="T84" s="56">
        <f t="shared" si="7"/>
        <v>0</v>
      </c>
    </row>
    <row r="85" spans="1:20" ht="12.75" customHeight="1" x14ac:dyDescent="0.35">
      <c r="A85" s="52">
        <f t="shared" si="4"/>
        <v>1</v>
      </c>
      <c r="B85" s="67"/>
      <c r="C85" s="53"/>
      <c r="D85" s="53"/>
      <c r="E85" s="53"/>
      <c r="F85" s="53"/>
      <c r="G85" s="53"/>
      <c r="H85" s="53"/>
      <c r="I85" s="54"/>
      <c r="J85" s="57"/>
      <c r="K85" s="57"/>
      <c r="L85" s="57"/>
      <c r="M85" s="55"/>
      <c r="N85" s="53">
        <f t="shared" si="5"/>
        <v>0</v>
      </c>
      <c r="O85" s="55"/>
      <c r="P85" s="55"/>
      <c r="Q85" s="55"/>
      <c r="R85" s="55"/>
      <c r="S85" s="53">
        <f t="shared" si="6"/>
        <v>0</v>
      </c>
      <c r="T85" s="56">
        <f t="shared" si="7"/>
        <v>0</v>
      </c>
    </row>
    <row r="86" spans="1:20" ht="12.75" customHeight="1" x14ac:dyDescent="0.35">
      <c r="A86" s="52">
        <f t="shared" si="4"/>
        <v>1</v>
      </c>
      <c r="B86" s="67"/>
      <c r="C86" s="53"/>
      <c r="D86" s="53"/>
      <c r="E86" s="53"/>
      <c r="F86" s="53"/>
      <c r="G86" s="53"/>
      <c r="H86" s="53"/>
      <c r="I86" s="54"/>
      <c r="J86" s="57"/>
      <c r="K86" s="57"/>
      <c r="L86" s="57"/>
      <c r="M86" s="55"/>
      <c r="N86" s="53">
        <f t="shared" si="5"/>
        <v>0</v>
      </c>
      <c r="O86" s="55"/>
      <c r="P86" s="55"/>
      <c r="Q86" s="55"/>
      <c r="R86" s="55"/>
      <c r="S86" s="53">
        <f t="shared" si="6"/>
        <v>0</v>
      </c>
      <c r="T86" s="56">
        <f t="shared" si="7"/>
        <v>0</v>
      </c>
    </row>
    <row r="87" spans="1:20" ht="12.75" customHeight="1" x14ac:dyDescent="0.35">
      <c r="A87" s="52">
        <f t="shared" si="4"/>
        <v>1</v>
      </c>
      <c r="B87" s="67"/>
      <c r="C87" s="53"/>
      <c r="D87" s="53"/>
      <c r="E87" s="53"/>
      <c r="F87" s="53"/>
      <c r="G87" s="53"/>
      <c r="H87" s="53"/>
      <c r="I87" s="54"/>
      <c r="J87" s="57"/>
      <c r="K87" s="57"/>
      <c r="L87" s="57"/>
      <c r="M87" s="55"/>
      <c r="N87" s="53">
        <f t="shared" si="5"/>
        <v>0</v>
      </c>
      <c r="O87" s="55"/>
      <c r="P87" s="55"/>
      <c r="Q87" s="55"/>
      <c r="R87" s="55"/>
      <c r="S87" s="53">
        <f t="shared" si="6"/>
        <v>0</v>
      </c>
      <c r="T87" s="56">
        <f t="shared" si="7"/>
        <v>0</v>
      </c>
    </row>
    <row r="88" spans="1:20" ht="12.75" customHeight="1" x14ac:dyDescent="0.35">
      <c r="A88" s="52">
        <f t="shared" si="4"/>
        <v>1</v>
      </c>
      <c r="B88" s="67"/>
      <c r="C88" s="53"/>
      <c r="D88" s="53"/>
      <c r="E88" s="53"/>
      <c r="F88" s="53"/>
      <c r="G88" s="53"/>
      <c r="H88" s="53"/>
      <c r="I88" s="54"/>
      <c r="J88" s="57"/>
      <c r="K88" s="57"/>
      <c r="L88" s="57"/>
      <c r="M88" s="55"/>
      <c r="N88" s="53">
        <f t="shared" si="5"/>
        <v>0</v>
      </c>
      <c r="O88" s="55"/>
      <c r="P88" s="55"/>
      <c r="Q88" s="55"/>
      <c r="R88" s="55"/>
      <c r="S88" s="53">
        <f t="shared" si="6"/>
        <v>0</v>
      </c>
      <c r="T88" s="56">
        <f t="shared" si="7"/>
        <v>0</v>
      </c>
    </row>
    <row r="89" spans="1:20" ht="12.75" customHeight="1" x14ac:dyDescent="0.35">
      <c r="A89" s="52">
        <f t="shared" si="4"/>
        <v>1</v>
      </c>
      <c r="B89" s="67"/>
      <c r="C89" s="53"/>
      <c r="D89" s="53"/>
      <c r="E89" s="53"/>
      <c r="F89" s="53"/>
      <c r="G89" s="53"/>
      <c r="H89" s="53"/>
      <c r="I89" s="54"/>
      <c r="J89" s="57"/>
      <c r="K89" s="57"/>
      <c r="L89" s="57"/>
      <c r="M89" s="55"/>
      <c r="N89" s="53">
        <f t="shared" si="5"/>
        <v>0</v>
      </c>
      <c r="O89" s="55"/>
      <c r="P89" s="55"/>
      <c r="Q89" s="55"/>
      <c r="R89" s="55"/>
      <c r="S89" s="53">
        <f t="shared" si="6"/>
        <v>0</v>
      </c>
      <c r="T89" s="56">
        <f t="shared" si="7"/>
        <v>0</v>
      </c>
    </row>
    <row r="90" spans="1:20" ht="12.75" customHeight="1" x14ac:dyDescent="0.35">
      <c r="A90" s="52">
        <f t="shared" si="4"/>
        <v>1</v>
      </c>
      <c r="B90" s="67"/>
      <c r="C90" s="53"/>
      <c r="D90" s="53"/>
      <c r="E90" s="53"/>
      <c r="F90" s="53"/>
      <c r="G90" s="53"/>
      <c r="H90" s="53"/>
      <c r="I90" s="54"/>
      <c r="J90" s="57"/>
      <c r="K90" s="57"/>
      <c r="L90" s="57"/>
      <c r="M90" s="55"/>
      <c r="N90" s="53">
        <f t="shared" si="5"/>
        <v>0</v>
      </c>
      <c r="O90" s="55"/>
      <c r="P90" s="55"/>
      <c r="Q90" s="55"/>
      <c r="R90" s="55"/>
      <c r="S90" s="53">
        <f t="shared" si="6"/>
        <v>0</v>
      </c>
      <c r="T90" s="56">
        <f t="shared" si="7"/>
        <v>0</v>
      </c>
    </row>
    <row r="91" spans="1:20" ht="12.75" customHeight="1" x14ac:dyDescent="0.35">
      <c r="A91" s="52">
        <f t="shared" si="4"/>
        <v>1</v>
      </c>
      <c r="B91" s="67"/>
      <c r="C91" s="53"/>
      <c r="D91" s="53"/>
      <c r="E91" s="53"/>
      <c r="F91" s="53"/>
      <c r="G91" s="53"/>
      <c r="H91" s="53"/>
      <c r="I91" s="54"/>
      <c r="J91" s="57"/>
      <c r="K91" s="57"/>
      <c r="L91" s="57"/>
      <c r="M91" s="55"/>
      <c r="N91" s="53">
        <f t="shared" si="5"/>
        <v>0</v>
      </c>
      <c r="O91" s="55"/>
      <c r="P91" s="55"/>
      <c r="Q91" s="55"/>
      <c r="R91" s="55"/>
      <c r="S91" s="53">
        <f t="shared" si="6"/>
        <v>0</v>
      </c>
      <c r="T91" s="56">
        <f t="shared" si="7"/>
        <v>0</v>
      </c>
    </row>
    <row r="92" spans="1:20" ht="12.75" customHeight="1" x14ac:dyDescent="0.35">
      <c r="A92" s="52">
        <f t="shared" si="4"/>
        <v>1</v>
      </c>
      <c r="B92" s="67"/>
      <c r="C92" s="53"/>
      <c r="D92" s="53"/>
      <c r="E92" s="53"/>
      <c r="F92" s="53"/>
      <c r="G92" s="53"/>
      <c r="H92" s="53"/>
      <c r="I92" s="54"/>
      <c r="J92" s="57"/>
      <c r="K92" s="57"/>
      <c r="L92" s="57"/>
      <c r="M92" s="55"/>
      <c r="N92" s="53">
        <f t="shared" si="5"/>
        <v>0</v>
      </c>
      <c r="O92" s="55"/>
      <c r="P92" s="55"/>
      <c r="Q92" s="55"/>
      <c r="R92" s="55"/>
      <c r="S92" s="53">
        <f t="shared" si="6"/>
        <v>0</v>
      </c>
      <c r="T92" s="56">
        <f t="shared" si="7"/>
        <v>0</v>
      </c>
    </row>
    <row r="93" spans="1:20" ht="12.75" customHeight="1" x14ac:dyDescent="0.35">
      <c r="A93" s="52">
        <f t="shared" si="4"/>
        <v>1</v>
      </c>
      <c r="B93" s="67"/>
      <c r="C93" s="53"/>
      <c r="D93" s="53"/>
      <c r="E93" s="53"/>
      <c r="F93" s="53"/>
      <c r="G93" s="53"/>
      <c r="H93" s="53"/>
      <c r="I93" s="54"/>
      <c r="J93" s="57"/>
      <c r="K93" s="57"/>
      <c r="L93" s="57"/>
      <c r="M93" s="55"/>
      <c r="N93" s="53">
        <f t="shared" si="5"/>
        <v>0</v>
      </c>
      <c r="O93" s="55"/>
      <c r="P93" s="55"/>
      <c r="Q93" s="55"/>
      <c r="R93" s="55"/>
      <c r="S93" s="53">
        <f t="shared" si="6"/>
        <v>0</v>
      </c>
      <c r="T93" s="56">
        <f t="shared" si="7"/>
        <v>0</v>
      </c>
    </row>
    <row r="94" spans="1:20" ht="12.75" customHeight="1" x14ac:dyDescent="0.35">
      <c r="A94" s="52">
        <f t="shared" si="4"/>
        <v>1</v>
      </c>
      <c r="B94" s="67"/>
      <c r="C94" s="53"/>
      <c r="D94" s="53"/>
      <c r="E94" s="53"/>
      <c r="F94" s="53"/>
      <c r="G94" s="53"/>
      <c r="H94" s="53"/>
      <c r="I94" s="54"/>
      <c r="J94" s="57"/>
      <c r="K94" s="57"/>
      <c r="L94" s="57"/>
      <c r="M94" s="55"/>
      <c r="N94" s="53">
        <f t="shared" si="5"/>
        <v>0</v>
      </c>
      <c r="O94" s="55"/>
      <c r="P94" s="55"/>
      <c r="Q94" s="55"/>
      <c r="R94" s="55"/>
      <c r="S94" s="53">
        <f t="shared" si="6"/>
        <v>0</v>
      </c>
      <c r="T94" s="56">
        <f t="shared" si="7"/>
        <v>0</v>
      </c>
    </row>
    <row r="95" spans="1:20" ht="12.75" customHeight="1" x14ac:dyDescent="0.35">
      <c r="A95" s="52">
        <f t="shared" si="4"/>
        <v>1</v>
      </c>
      <c r="B95" s="67"/>
      <c r="C95" s="53"/>
      <c r="D95" s="53"/>
      <c r="E95" s="53"/>
      <c r="F95" s="53"/>
      <c r="G95" s="53"/>
      <c r="H95" s="53"/>
      <c r="I95" s="54"/>
      <c r="J95" s="57"/>
      <c r="K95" s="57"/>
      <c r="L95" s="57"/>
      <c r="M95" s="55"/>
      <c r="N95" s="53">
        <f t="shared" si="5"/>
        <v>0</v>
      </c>
      <c r="O95" s="55"/>
      <c r="P95" s="55"/>
      <c r="Q95" s="55"/>
      <c r="R95" s="55"/>
      <c r="S95" s="53">
        <f t="shared" si="6"/>
        <v>0</v>
      </c>
      <c r="T95" s="56">
        <f t="shared" si="7"/>
        <v>0</v>
      </c>
    </row>
    <row r="96" spans="1:20" ht="12.75" customHeight="1" x14ac:dyDescent="0.35">
      <c r="A96" s="52">
        <f t="shared" si="4"/>
        <v>1</v>
      </c>
      <c r="B96" s="67"/>
      <c r="C96" s="53"/>
      <c r="D96" s="53"/>
      <c r="E96" s="53"/>
      <c r="F96" s="53"/>
      <c r="G96" s="53"/>
      <c r="H96" s="53"/>
      <c r="I96" s="54"/>
      <c r="J96" s="57"/>
      <c r="K96" s="57"/>
      <c r="L96" s="57"/>
      <c r="M96" s="55"/>
      <c r="N96" s="53">
        <f t="shared" si="5"/>
        <v>0</v>
      </c>
      <c r="O96" s="55"/>
      <c r="P96" s="55"/>
      <c r="Q96" s="55"/>
      <c r="R96" s="55"/>
      <c r="S96" s="53">
        <f t="shared" si="6"/>
        <v>0</v>
      </c>
      <c r="T96" s="56">
        <f t="shared" si="7"/>
        <v>0</v>
      </c>
    </row>
    <row r="97" spans="1:20" ht="12.75" customHeight="1" x14ac:dyDescent="0.35">
      <c r="A97" s="52">
        <f t="shared" si="4"/>
        <v>1</v>
      </c>
      <c r="B97" s="67"/>
      <c r="C97" s="53"/>
      <c r="D97" s="53"/>
      <c r="E97" s="53"/>
      <c r="F97" s="53"/>
      <c r="G97" s="53"/>
      <c r="H97" s="53"/>
      <c r="I97" s="54"/>
      <c r="J97" s="57"/>
      <c r="K97" s="57"/>
      <c r="L97" s="57"/>
      <c r="M97" s="55"/>
      <c r="N97" s="53">
        <f t="shared" si="5"/>
        <v>0</v>
      </c>
      <c r="O97" s="55"/>
      <c r="P97" s="55"/>
      <c r="Q97" s="55"/>
      <c r="R97" s="55"/>
      <c r="S97" s="53">
        <f t="shared" si="6"/>
        <v>0</v>
      </c>
      <c r="T97" s="56">
        <f t="shared" si="7"/>
        <v>0</v>
      </c>
    </row>
    <row r="98" spans="1:20" ht="12.75" customHeight="1" x14ac:dyDescent="0.35">
      <c r="A98" s="52">
        <f t="shared" si="4"/>
        <v>1</v>
      </c>
      <c r="B98" s="67"/>
      <c r="C98" s="53"/>
      <c r="D98" s="53"/>
      <c r="E98" s="53"/>
      <c r="F98" s="53"/>
      <c r="G98" s="53"/>
      <c r="H98" s="53"/>
      <c r="I98" s="54"/>
      <c r="J98" s="57"/>
      <c r="K98" s="57"/>
      <c r="L98" s="57"/>
      <c r="M98" s="55"/>
      <c r="N98" s="53">
        <f t="shared" si="5"/>
        <v>0</v>
      </c>
      <c r="O98" s="55"/>
      <c r="P98" s="55"/>
      <c r="Q98" s="55"/>
      <c r="R98" s="55"/>
      <c r="S98" s="53">
        <f t="shared" si="6"/>
        <v>0</v>
      </c>
      <c r="T98" s="56">
        <f t="shared" si="7"/>
        <v>0</v>
      </c>
    </row>
    <row r="99" spans="1:20" ht="12.75" customHeight="1" x14ac:dyDescent="0.35">
      <c r="A99" s="52">
        <f t="shared" si="4"/>
        <v>1</v>
      </c>
      <c r="B99" s="67"/>
      <c r="C99" s="53"/>
      <c r="D99" s="53"/>
      <c r="E99" s="53"/>
      <c r="F99" s="53"/>
      <c r="G99" s="53"/>
      <c r="H99" s="53"/>
      <c r="I99" s="54"/>
      <c r="J99" s="57"/>
      <c r="K99" s="57"/>
      <c r="L99" s="57"/>
      <c r="M99" s="55"/>
      <c r="N99" s="53">
        <f t="shared" si="5"/>
        <v>0</v>
      </c>
      <c r="O99" s="55"/>
      <c r="P99" s="55"/>
      <c r="Q99" s="55"/>
      <c r="R99" s="55"/>
      <c r="S99" s="53">
        <f t="shared" si="6"/>
        <v>0</v>
      </c>
      <c r="T99" s="56">
        <f t="shared" si="7"/>
        <v>0</v>
      </c>
    </row>
    <row r="100" spans="1:20" ht="12.75" customHeight="1" x14ac:dyDescent="0.35">
      <c r="A100" s="52">
        <f t="shared" si="4"/>
        <v>1</v>
      </c>
      <c r="B100" s="67"/>
      <c r="C100" s="53"/>
      <c r="D100" s="53"/>
      <c r="E100" s="53"/>
      <c r="F100" s="53"/>
      <c r="G100" s="53"/>
      <c r="H100" s="53"/>
      <c r="I100" s="54"/>
      <c r="J100" s="57"/>
      <c r="K100" s="57"/>
      <c r="L100" s="57"/>
      <c r="M100" s="55"/>
      <c r="N100" s="53">
        <f t="shared" si="5"/>
        <v>0</v>
      </c>
      <c r="O100" s="55"/>
      <c r="P100" s="55"/>
      <c r="Q100" s="55"/>
      <c r="R100" s="55"/>
      <c r="S100" s="53">
        <f t="shared" si="6"/>
        <v>0</v>
      </c>
      <c r="T100" s="56">
        <f t="shared" si="7"/>
        <v>0</v>
      </c>
    </row>
    <row r="101" spans="1:20" ht="12.75" customHeight="1" x14ac:dyDescent="0.35">
      <c r="A101" s="52">
        <f t="shared" si="4"/>
        <v>1</v>
      </c>
      <c r="B101" s="67"/>
      <c r="C101" s="53"/>
      <c r="D101" s="53"/>
      <c r="E101" s="53"/>
      <c r="F101" s="53"/>
      <c r="G101" s="53"/>
      <c r="H101" s="53"/>
      <c r="I101" s="54"/>
      <c r="J101" s="57"/>
      <c r="K101" s="57"/>
      <c r="L101" s="57"/>
      <c r="M101" s="55"/>
      <c r="N101" s="53">
        <f t="shared" si="5"/>
        <v>0</v>
      </c>
      <c r="O101" s="55"/>
      <c r="P101" s="55"/>
      <c r="Q101" s="55"/>
      <c r="R101" s="55"/>
      <c r="S101" s="53">
        <f t="shared" si="6"/>
        <v>0</v>
      </c>
      <c r="T101" s="56">
        <f t="shared" si="7"/>
        <v>0</v>
      </c>
    </row>
    <row r="102" spans="1:20" ht="12.75" customHeight="1" x14ac:dyDescent="0.35">
      <c r="A102" s="52">
        <f t="shared" si="4"/>
        <v>1</v>
      </c>
      <c r="B102" s="67"/>
      <c r="C102" s="53"/>
      <c r="D102" s="53"/>
      <c r="E102" s="53"/>
      <c r="F102" s="53"/>
      <c r="G102" s="53"/>
      <c r="H102" s="53"/>
      <c r="I102" s="54"/>
      <c r="J102" s="57"/>
      <c r="K102" s="57"/>
      <c r="L102" s="57"/>
      <c r="M102" s="55"/>
      <c r="N102" s="53">
        <f t="shared" si="5"/>
        <v>0</v>
      </c>
      <c r="O102" s="55"/>
      <c r="P102" s="55"/>
      <c r="Q102" s="55"/>
      <c r="R102" s="55"/>
      <c r="S102" s="53">
        <f t="shared" si="6"/>
        <v>0</v>
      </c>
      <c r="T102" s="56">
        <f t="shared" si="7"/>
        <v>0</v>
      </c>
    </row>
    <row r="103" spans="1:20" ht="12.75" customHeight="1" x14ac:dyDescent="0.35">
      <c r="A103" s="52">
        <f t="shared" si="4"/>
        <v>1</v>
      </c>
      <c r="B103" s="67"/>
      <c r="C103" s="53"/>
      <c r="D103" s="53"/>
      <c r="E103" s="53"/>
      <c r="F103" s="53"/>
      <c r="G103" s="53"/>
      <c r="H103" s="53"/>
      <c r="I103" s="54"/>
      <c r="J103" s="57"/>
      <c r="K103" s="57"/>
      <c r="L103" s="57"/>
      <c r="M103" s="55"/>
      <c r="N103" s="53">
        <f t="shared" si="5"/>
        <v>0</v>
      </c>
      <c r="O103" s="55"/>
      <c r="P103" s="55"/>
      <c r="Q103" s="55"/>
      <c r="R103" s="55"/>
      <c r="S103" s="53">
        <f t="shared" si="6"/>
        <v>0</v>
      </c>
      <c r="T103" s="56">
        <f t="shared" si="7"/>
        <v>0</v>
      </c>
    </row>
    <row r="104" spans="1:20" ht="12.75" customHeight="1" x14ac:dyDescent="0.35">
      <c r="A104" s="52">
        <f t="shared" si="4"/>
        <v>1</v>
      </c>
      <c r="B104" s="67"/>
      <c r="C104" s="53"/>
      <c r="D104" s="53"/>
      <c r="E104" s="53"/>
      <c r="F104" s="53"/>
      <c r="G104" s="53"/>
      <c r="H104" s="53"/>
      <c r="I104" s="54"/>
      <c r="J104" s="57"/>
      <c r="K104" s="57"/>
      <c r="L104" s="57"/>
      <c r="M104" s="55"/>
      <c r="N104" s="53">
        <f t="shared" si="5"/>
        <v>0</v>
      </c>
      <c r="O104" s="55"/>
      <c r="P104" s="55"/>
      <c r="Q104" s="55"/>
      <c r="R104" s="55"/>
      <c r="S104" s="53">
        <f t="shared" si="6"/>
        <v>0</v>
      </c>
      <c r="T104" s="56">
        <f t="shared" si="7"/>
        <v>0</v>
      </c>
    </row>
    <row r="105" spans="1:20" ht="12.75" customHeight="1" x14ac:dyDescent="0.35">
      <c r="A105" s="52">
        <f t="shared" si="4"/>
        <v>1</v>
      </c>
      <c r="B105" s="67"/>
      <c r="C105" s="53"/>
      <c r="D105" s="53"/>
      <c r="E105" s="53"/>
      <c r="F105" s="53"/>
      <c r="G105" s="53"/>
      <c r="H105" s="53"/>
      <c r="I105" s="54"/>
      <c r="J105" s="57"/>
      <c r="K105" s="57"/>
      <c r="L105" s="57"/>
      <c r="M105" s="55"/>
      <c r="N105" s="53">
        <f t="shared" si="5"/>
        <v>0</v>
      </c>
      <c r="O105" s="55"/>
      <c r="P105" s="55"/>
      <c r="Q105" s="55"/>
      <c r="R105" s="55"/>
      <c r="S105" s="53">
        <f t="shared" si="6"/>
        <v>0</v>
      </c>
      <c r="T105" s="56">
        <f t="shared" si="7"/>
        <v>0</v>
      </c>
    </row>
    <row r="106" spans="1:20" ht="12.75" customHeight="1" x14ac:dyDescent="0.35">
      <c r="A106" s="52">
        <f t="shared" si="4"/>
        <v>1</v>
      </c>
      <c r="B106" s="67"/>
      <c r="C106" s="53"/>
      <c r="D106" s="53"/>
      <c r="E106" s="53"/>
      <c r="F106" s="53"/>
      <c r="G106" s="53"/>
      <c r="H106" s="53"/>
      <c r="I106" s="54"/>
      <c r="J106" s="57"/>
      <c r="K106" s="57"/>
      <c r="L106" s="57"/>
      <c r="M106" s="55"/>
      <c r="N106" s="53">
        <f t="shared" si="5"/>
        <v>0</v>
      </c>
      <c r="O106" s="55"/>
      <c r="P106" s="55"/>
      <c r="Q106" s="55"/>
      <c r="R106" s="55"/>
      <c r="S106" s="53">
        <f t="shared" si="6"/>
        <v>0</v>
      </c>
      <c r="T106" s="56">
        <f t="shared" si="7"/>
        <v>0</v>
      </c>
    </row>
    <row r="107" spans="1:20" ht="12.75" customHeight="1" x14ac:dyDescent="0.35">
      <c r="A107" s="52">
        <f t="shared" si="4"/>
        <v>1</v>
      </c>
      <c r="B107" s="67"/>
      <c r="C107" s="53"/>
      <c r="D107" s="53"/>
      <c r="E107" s="53"/>
      <c r="F107" s="53"/>
      <c r="G107" s="53"/>
      <c r="H107" s="53"/>
      <c r="I107" s="54"/>
      <c r="J107" s="57"/>
      <c r="K107" s="57"/>
      <c r="L107" s="57"/>
      <c r="M107" s="55"/>
      <c r="N107" s="53">
        <f t="shared" si="5"/>
        <v>0</v>
      </c>
      <c r="O107" s="55"/>
      <c r="P107" s="55"/>
      <c r="Q107" s="55"/>
      <c r="R107" s="55"/>
      <c r="S107" s="53">
        <f t="shared" si="6"/>
        <v>0</v>
      </c>
      <c r="T107" s="56">
        <f t="shared" si="7"/>
        <v>0</v>
      </c>
    </row>
    <row r="108" spans="1:20" ht="12.75" customHeight="1" x14ac:dyDescent="0.35">
      <c r="A108" s="52">
        <f t="shared" si="4"/>
        <v>1</v>
      </c>
      <c r="B108" s="67"/>
      <c r="C108" s="53"/>
      <c r="D108" s="53"/>
      <c r="E108" s="53"/>
      <c r="F108" s="53"/>
      <c r="G108" s="53"/>
      <c r="H108" s="53"/>
      <c r="I108" s="54"/>
      <c r="J108" s="57"/>
      <c r="K108" s="57"/>
      <c r="L108" s="57"/>
      <c r="M108" s="55"/>
      <c r="N108" s="53">
        <f t="shared" si="5"/>
        <v>0</v>
      </c>
      <c r="O108" s="55"/>
      <c r="P108" s="55"/>
      <c r="Q108" s="55"/>
      <c r="R108" s="55"/>
      <c r="S108" s="53">
        <f t="shared" si="6"/>
        <v>0</v>
      </c>
      <c r="T108" s="56">
        <f t="shared" si="7"/>
        <v>0</v>
      </c>
    </row>
    <row r="109" spans="1:20" ht="12.75" customHeight="1" x14ac:dyDescent="0.35">
      <c r="A109" s="52">
        <f t="shared" si="4"/>
        <v>1</v>
      </c>
      <c r="B109" s="67"/>
      <c r="C109" s="53"/>
      <c r="D109" s="53"/>
      <c r="E109" s="53"/>
      <c r="F109" s="53"/>
      <c r="G109" s="53"/>
      <c r="H109" s="53"/>
      <c r="I109" s="54"/>
      <c r="J109" s="57"/>
      <c r="K109" s="57"/>
      <c r="L109" s="57"/>
      <c r="M109" s="55"/>
      <c r="N109" s="53">
        <f t="shared" si="5"/>
        <v>0</v>
      </c>
      <c r="O109" s="55"/>
      <c r="P109" s="55"/>
      <c r="Q109" s="55"/>
      <c r="R109" s="55"/>
      <c r="S109" s="53">
        <f t="shared" si="6"/>
        <v>0</v>
      </c>
      <c r="T109" s="56">
        <f t="shared" si="7"/>
        <v>0</v>
      </c>
    </row>
    <row r="110" spans="1:20" ht="12.75" customHeight="1" x14ac:dyDescent="0.35">
      <c r="A110" s="52">
        <f t="shared" si="4"/>
        <v>1</v>
      </c>
      <c r="B110" s="73"/>
      <c r="C110" s="74"/>
      <c r="D110" s="74"/>
      <c r="E110" s="74"/>
      <c r="F110" s="74"/>
      <c r="G110" s="74"/>
      <c r="H110" s="74"/>
      <c r="I110" s="75"/>
      <c r="J110" s="57"/>
      <c r="K110" s="57"/>
      <c r="L110" s="57"/>
      <c r="M110" s="57"/>
      <c r="N110" s="53">
        <f t="shared" si="5"/>
        <v>0</v>
      </c>
      <c r="O110" s="57"/>
      <c r="P110" s="57"/>
      <c r="Q110" s="57"/>
      <c r="R110" s="57"/>
      <c r="S110" s="53">
        <f t="shared" si="6"/>
        <v>0</v>
      </c>
      <c r="T110" s="56">
        <f t="shared" si="7"/>
        <v>0</v>
      </c>
    </row>
    <row r="111" spans="1:20" ht="12.75" customHeight="1" x14ac:dyDescent="0.35">
      <c r="A111" s="52">
        <f t="shared" si="4"/>
        <v>1</v>
      </c>
      <c r="B111" s="73"/>
      <c r="C111" s="74"/>
      <c r="D111" s="74"/>
      <c r="E111" s="74"/>
      <c r="F111" s="74"/>
      <c r="G111" s="74"/>
      <c r="H111" s="74"/>
      <c r="I111" s="75"/>
      <c r="J111" s="57"/>
      <c r="K111" s="57"/>
      <c r="L111" s="57"/>
      <c r="M111" s="57"/>
      <c r="N111" s="53">
        <f t="shared" si="5"/>
        <v>0</v>
      </c>
      <c r="O111" s="57"/>
      <c r="P111" s="57"/>
      <c r="Q111" s="57"/>
      <c r="R111" s="57"/>
      <c r="S111" s="53">
        <f t="shared" si="6"/>
        <v>0</v>
      </c>
      <c r="T111" s="56">
        <f t="shared" si="7"/>
        <v>0</v>
      </c>
    </row>
    <row r="112" spans="1:20" ht="12.75" customHeight="1" x14ac:dyDescent="0.35">
      <c r="A112" s="52">
        <f t="shared" si="4"/>
        <v>1</v>
      </c>
      <c r="B112" s="67"/>
      <c r="C112" s="53"/>
      <c r="D112" s="53"/>
      <c r="E112" s="53"/>
      <c r="F112" s="53"/>
      <c r="G112" s="53"/>
      <c r="H112" s="53"/>
      <c r="I112" s="54"/>
      <c r="J112" s="57"/>
      <c r="K112" s="57"/>
      <c r="L112" s="57"/>
      <c r="M112" s="55"/>
      <c r="N112" s="53">
        <f t="shared" si="5"/>
        <v>0</v>
      </c>
      <c r="O112" s="55"/>
      <c r="P112" s="55"/>
      <c r="Q112" s="55"/>
      <c r="R112" s="55"/>
      <c r="S112" s="53">
        <f t="shared" si="6"/>
        <v>0</v>
      </c>
      <c r="T112" s="56">
        <f t="shared" si="7"/>
        <v>0</v>
      </c>
    </row>
    <row r="113" spans="1:20" ht="12.75" customHeight="1" x14ac:dyDescent="0.35">
      <c r="A113" s="52">
        <f t="shared" si="4"/>
        <v>1</v>
      </c>
      <c r="B113" s="67"/>
      <c r="C113" s="53"/>
      <c r="D113" s="53"/>
      <c r="E113" s="53"/>
      <c r="F113" s="53"/>
      <c r="G113" s="53"/>
      <c r="H113" s="53"/>
      <c r="I113" s="54"/>
      <c r="J113" s="57"/>
      <c r="K113" s="57"/>
      <c r="L113" s="57"/>
      <c r="M113" s="55"/>
      <c r="N113" s="53">
        <f t="shared" si="5"/>
        <v>0</v>
      </c>
      <c r="O113" s="55"/>
      <c r="P113" s="55"/>
      <c r="Q113" s="55"/>
      <c r="R113" s="55"/>
      <c r="S113" s="53">
        <f t="shared" si="6"/>
        <v>0</v>
      </c>
      <c r="T113" s="56">
        <f t="shared" si="7"/>
        <v>0</v>
      </c>
    </row>
    <row r="114" spans="1:20" ht="12.75" customHeight="1" x14ac:dyDescent="0.35">
      <c r="A114" s="52">
        <f t="shared" si="4"/>
        <v>1</v>
      </c>
      <c r="B114" s="67"/>
      <c r="C114" s="53"/>
      <c r="D114" s="53"/>
      <c r="E114" s="53"/>
      <c r="F114" s="53"/>
      <c r="G114" s="53"/>
      <c r="H114" s="53"/>
      <c r="I114" s="54"/>
      <c r="J114" s="57"/>
      <c r="K114" s="57"/>
      <c r="L114" s="57"/>
      <c r="M114" s="55"/>
      <c r="N114" s="53">
        <f t="shared" si="5"/>
        <v>0</v>
      </c>
      <c r="O114" s="55"/>
      <c r="P114" s="55"/>
      <c r="Q114" s="55"/>
      <c r="R114" s="55"/>
      <c r="S114" s="53">
        <f t="shared" si="6"/>
        <v>0</v>
      </c>
      <c r="T114" s="56">
        <f t="shared" si="7"/>
        <v>0</v>
      </c>
    </row>
    <row r="115" spans="1:20" ht="12.75" customHeight="1" x14ac:dyDescent="0.35">
      <c r="A115" s="52">
        <f t="shared" si="4"/>
        <v>1</v>
      </c>
      <c r="B115" s="67"/>
      <c r="C115" s="53"/>
      <c r="D115" s="53"/>
      <c r="E115" s="53"/>
      <c r="F115" s="53"/>
      <c r="G115" s="53"/>
      <c r="H115" s="53"/>
      <c r="I115" s="54"/>
      <c r="J115" s="57"/>
      <c r="K115" s="57"/>
      <c r="L115" s="57"/>
      <c r="M115" s="55"/>
      <c r="N115" s="53">
        <f t="shared" si="5"/>
        <v>0</v>
      </c>
      <c r="O115" s="55"/>
      <c r="P115" s="55"/>
      <c r="Q115" s="55"/>
      <c r="R115" s="55"/>
      <c r="S115" s="53">
        <f t="shared" si="6"/>
        <v>0</v>
      </c>
      <c r="T115" s="56">
        <f t="shared" si="7"/>
        <v>0</v>
      </c>
    </row>
    <row r="116" spans="1:20" ht="12.75" customHeight="1" x14ac:dyDescent="0.35">
      <c r="A116" s="52">
        <f t="shared" si="4"/>
        <v>1</v>
      </c>
      <c r="B116" s="67"/>
      <c r="C116" s="53"/>
      <c r="D116" s="53"/>
      <c r="E116" s="53"/>
      <c r="F116" s="53"/>
      <c r="G116" s="53"/>
      <c r="H116" s="53"/>
      <c r="I116" s="54"/>
      <c r="J116" s="57"/>
      <c r="K116" s="57"/>
      <c r="L116" s="57"/>
      <c r="M116" s="55"/>
      <c r="N116" s="53">
        <f t="shared" si="5"/>
        <v>0</v>
      </c>
      <c r="O116" s="55"/>
      <c r="P116" s="55"/>
      <c r="Q116" s="55"/>
      <c r="R116" s="55"/>
      <c r="S116" s="53">
        <f t="shared" si="6"/>
        <v>0</v>
      </c>
      <c r="T116" s="56">
        <f t="shared" si="7"/>
        <v>0</v>
      </c>
    </row>
    <row r="117" spans="1:20" ht="12.75" customHeight="1" x14ac:dyDescent="0.35">
      <c r="A117" s="52">
        <f t="shared" si="4"/>
        <v>1</v>
      </c>
      <c r="B117" s="67"/>
      <c r="C117" s="53"/>
      <c r="D117" s="53"/>
      <c r="E117" s="53"/>
      <c r="F117" s="53"/>
      <c r="G117" s="53"/>
      <c r="H117" s="53"/>
      <c r="I117" s="54"/>
      <c r="J117" s="57"/>
      <c r="K117" s="57"/>
      <c r="L117" s="57"/>
      <c r="M117" s="55"/>
      <c r="N117" s="53">
        <f t="shared" si="5"/>
        <v>0</v>
      </c>
      <c r="O117" s="55"/>
      <c r="P117" s="55"/>
      <c r="Q117" s="55"/>
      <c r="R117" s="55"/>
      <c r="S117" s="53">
        <f t="shared" si="6"/>
        <v>0</v>
      </c>
      <c r="T117" s="56">
        <f t="shared" si="7"/>
        <v>0</v>
      </c>
    </row>
    <row r="118" spans="1:20" ht="12.75" customHeight="1" x14ac:dyDescent="0.35">
      <c r="A118" s="52">
        <f t="shared" si="4"/>
        <v>1</v>
      </c>
      <c r="B118" s="67"/>
      <c r="C118" s="53"/>
      <c r="D118" s="53"/>
      <c r="E118" s="53"/>
      <c r="F118" s="53"/>
      <c r="G118" s="53"/>
      <c r="H118" s="53"/>
      <c r="I118" s="54"/>
      <c r="J118" s="57"/>
      <c r="K118" s="57"/>
      <c r="L118" s="57"/>
      <c r="M118" s="55"/>
      <c r="N118" s="53">
        <f t="shared" si="5"/>
        <v>0</v>
      </c>
      <c r="O118" s="55"/>
      <c r="P118" s="55"/>
      <c r="Q118" s="55"/>
      <c r="R118" s="55"/>
      <c r="S118" s="53">
        <f t="shared" si="6"/>
        <v>0</v>
      </c>
      <c r="T118" s="56">
        <f t="shared" si="7"/>
        <v>0</v>
      </c>
    </row>
    <row r="119" spans="1:20" ht="12.75" customHeight="1" x14ac:dyDescent="0.35">
      <c r="A119" s="52">
        <f t="shared" si="4"/>
        <v>1</v>
      </c>
      <c r="B119" s="67"/>
      <c r="C119" s="53"/>
      <c r="D119" s="53"/>
      <c r="E119" s="53"/>
      <c r="F119" s="53"/>
      <c r="G119" s="53"/>
      <c r="H119" s="53"/>
      <c r="I119" s="54"/>
      <c r="J119" s="57"/>
      <c r="K119" s="57"/>
      <c r="L119" s="57"/>
      <c r="M119" s="55"/>
      <c r="N119" s="53">
        <f t="shared" si="5"/>
        <v>0</v>
      </c>
      <c r="O119" s="55"/>
      <c r="P119" s="55"/>
      <c r="Q119" s="55"/>
      <c r="R119" s="55"/>
      <c r="S119" s="53">
        <f t="shared" si="6"/>
        <v>0</v>
      </c>
      <c r="T119" s="56">
        <f t="shared" si="7"/>
        <v>0</v>
      </c>
    </row>
    <row r="120" spans="1:20" ht="12.75" customHeight="1" x14ac:dyDescent="0.35">
      <c r="A120" s="52">
        <f t="shared" si="4"/>
        <v>1</v>
      </c>
      <c r="B120" s="67"/>
      <c r="C120" s="53"/>
      <c r="D120" s="53"/>
      <c r="E120" s="53"/>
      <c r="F120" s="53"/>
      <c r="G120" s="53"/>
      <c r="H120" s="53"/>
      <c r="I120" s="54"/>
      <c r="J120" s="57"/>
      <c r="K120" s="57"/>
      <c r="L120" s="57"/>
      <c r="M120" s="55"/>
      <c r="N120" s="53">
        <f t="shared" si="5"/>
        <v>0</v>
      </c>
      <c r="O120" s="55"/>
      <c r="P120" s="55"/>
      <c r="Q120" s="55"/>
      <c r="R120" s="55"/>
      <c r="S120" s="53">
        <f t="shared" si="6"/>
        <v>0</v>
      </c>
      <c r="T120" s="56">
        <f t="shared" si="7"/>
        <v>0</v>
      </c>
    </row>
    <row r="121" spans="1:20" ht="12.75" customHeight="1" x14ac:dyDescent="0.35">
      <c r="A121" s="52">
        <f t="shared" si="4"/>
        <v>1</v>
      </c>
      <c r="B121" s="67"/>
      <c r="C121" s="53"/>
      <c r="D121" s="53"/>
      <c r="E121" s="53"/>
      <c r="F121" s="53"/>
      <c r="G121" s="53"/>
      <c r="H121" s="53"/>
      <c r="I121" s="54"/>
      <c r="J121" s="57"/>
      <c r="K121" s="57"/>
      <c r="L121" s="57"/>
      <c r="M121" s="55"/>
      <c r="N121" s="53">
        <f t="shared" si="5"/>
        <v>0</v>
      </c>
      <c r="O121" s="55"/>
      <c r="P121" s="55"/>
      <c r="Q121" s="55"/>
      <c r="R121" s="55"/>
      <c r="S121" s="53">
        <f t="shared" si="6"/>
        <v>0</v>
      </c>
      <c r="T121" s="56">
        <f t="shared" si="7"/>
        <v>0</v>
      </c>
    </row>
    <row r="122" spans="1:20" ht="12.75" customHeight="1" x14ac:dyDescent="0.35">
      <c r="A122" s="52">
        <f t="shared" si="4"/>
        <v>1</v>
      </c>
      <c r="B122" s="67"/>
      <c r="C122" s="53"/>
      <c r="D122" s="53"/>
      <c r="E122" s="53"/>
      <c r="F122" s="53"/>
      <c r="G122" s="53"/>
      <c r="H122" s="53"/>
      <c r="I122" s="54"/>
      <c r="J122" s="57"/>
      <c r="K122" s="57"/>
      <c r="L122" s="57"/>
      <c r="M122" s="55"/>
      <c r="N122" s="53">
        <f t="shared" si="5"/>
        <v>0</v>
      </c>
      <c r="O122" s="55"/>
      <c r="P122" s="55"/>
      <c r="Q122" s="55"/>
      <c r="R122" s="55"/>
      <c r="S122" s="53">
        <f t="shared" si="6"/>
        <v>0</v>
      </c>
      <c r="T122" s="56">
        <f t="shared" si="7"/>
        <v>0</v>
      </c>
    </row>
    <row r="123" spans="1:20" ht="12.75" customHeight="1" x14ac:dyDescent="0.35">
      <c r="A123" s="52">
        <f t="shared" si="4"/>
        <v>1</v>
      </c>
      <c r="B123" s="67"/>
      <c r="C123" s="53"/>
      <c r="D123" s="53"/>
      <c r="E123" s="53"/>
      <c r="F123" s="53"/>
      <c r="G123" s="53"/>
      <c r="H123" s="53"/>
      <c r="I123" s="54"/>
      <c r="J123" s="57"/>
      <c r="K123" s="57"/>
      <c r="L123" s="57"/>
      <c r="M123" s="55"/>
      <c r="N123" s="53">
        <f t="shared" si="5"/>
        <v>0</v>
      </c>
      <c r="O123" s="55"/>
      <c r="P123" s="55"/>
      <c r="Q123" s="55"/>
      <c r="R123" s="55"/>
      <c r="S123" s="53">
        <f t="shared" si="6"/>
        <v>0</v>
      </c>
      <c r="T123" s="56">
        <f t="shared" si="7"/>
        <v>0</v>
      </c>
    </row>
    <row r="124" spans="1:20" ht="12.75" customHeight="1" x14ac:dyDescent="0.35">
      <c r="A124" s="52">
        <f t="shared" si="4"/>
        <v>1</v>
      </c>
      <c r="B124" s="67"/>
      <c r="C124" s="53"/>
      <c r="D124" s="53"/>
      <c r="E124" s="53"/>
      <c r="F124" s="53"/>
      <c r="G124" s="53"/>
      <c r="H124" s="53"/>
      <c r="I124" s="54"/>
      <c r="J124" s="57"/>
      <c r="K124" s="57"/>
      <c r="L124" s="57"/>
      <c r="M124" s="55"/>
      <c r="N124" s="53">
        <f t="shared" si="5"/>
        <v>0</v>
      </c>
      <c r="O124" s="55"/>
      <c r="P124" s="55"/>
      <c r="Q124" s="55"/>
      <c r="R124" s="55"/>
      <c r="S124" s="53">
        <f t="shared" si="6"/>
        <v>0</v>
      </c>
      <c r="T124" s="56">
        <f t="shared" si="7"/>
        <v>0</v>
      </c>
    </row>
    <row r="125" spans="1:20" ht="12.75" customHeight="1" x14ac:dyDescent="0.35">
      <c r="A125" s="52">
        <f t="shared" si="4"/>
        <v>1</v>
      </c>
      <c r="B125" s="67"/>
      <c r="C125" s="53"/>
      <c r="D125" s="53"/>
      <c r="E125" s="53"/>
      <c r="F125" s="53"/>
      <c r="G125" s="53"/>
      <c r="H125" s="53"/>
      <c r="I125" s="54"/>
      <c r="J125" s="57"/>
      <c r="K125" s="57"/>
      <c r="L125" s="57"/>
      <c r="M125" s="55"/>
      <c r="N125" s="53">
        <f t="shared" si="5"/>
        <v>0</v>
      </c>
      <c r="O125" s="55"/>
      <c r="P125" s="55"/>
      <c r="Q125" s="55"/>
      <c r="R125" s="55"/>
      <c r="S125" s="53">
        <f t="shared" si="6"/>
        <v>0</v>
      </c>
      <c r="T125" s="56">
        <f t="shared" si="7"/>
        <v>0</v>
      </c>
    </row>
    <row r="126" spans="1:20" ht="12.75" customHeight="1" x14ac:dyDescent="0.35">
      <c r="A126" s="52">
        <f t="shared" si="4"/>
        <v>1</v>
      </c>
      <c r="B126" s="67"/>
      <c r="C126" s="53"/>
      <c r="D126" s="53"/>
      <c r="E126" s="53"/>
      <c r="F126" s="53"/>
      <c r="G126" s="53"/>
      <c r="H126" s="53"/>
      <c r="I126" s="54"/>
      <c r="J126" s="57"/>
      <c r="K126" s="57"/>
      <c r="L126" s="57"/>
      <c r="M126" s="55"/>
      <c r="N126" s="53">
        <f t="shared" si="5"/>
        <v>0</v>
      </c>
      <c r="O126" s="55"/>
      <c r="P126" s="55"/>
      <c r="Q126" s="55"/>
      <c r="R126" s="55"/>
      <c r="S126" s="53">
        <f t="shared" si="6"/>
        <v>0</v>
      </c>
      <c r="T126" s="56">
        <f t="shared" si="7"/>
        <v>0</v>
      </c>
    </row>
    <row r="127" spans="1:20" ht="12.75" customHeight="1" x14ac:dyDescent="0.35">
      <c r="A127" s="52">
        <f t="shared" si="4"/>
        <v>1</v>
      </c>
      <c r="B127" s="67"/>
      <c r="C127" s="53"/>
      <c r="D127" s="53"/>
      <c r="E127" s="53"/>
      <c r="F127" s="53"/>
      <c r="G127" s="53"/>
      <c r="H127" s="53"/>
      <c r="I127" s="54"/>
      <c r="J127" s="57"/>
      <c r="K127" s="57"/>
      <c r="L127" s="57"/>
      <c r="M127" s="55"/>
      <c r="N127" s="53">
        <f t="shared" si="5"/>
        <v>0</v>
      </c>
      <c r="O127" s="55"/>
      <c r="P127" s="55"/>
      <c r="Q127" s="55"/>
      <c r="R127" s="55"/>
      <c r="S127" s="53">
        <f t="shared" si="6"/>
        <v>0</v>
      </c>
      <c r="T127" s="56">
        <f t="shared" si="7"/>
        <v>0</v>
      </c>
    </row>
    <row r="128" spans="1:20" ht="12.75" customHeight="1" x14ac:dyDescent="0.35">
      <c r="A128" s="52">
        <f t="shared" si="4"/>
        <v>1</v>
      </c>
      <c r="B128" s="67"/>
      <c r="C128" s="53"/>
      <c r="D128" s="53"/>
      <c r="E128" s="53"/>
      <c r="F128" s="53"/>
      <c r="G128" s="53"/>
      <c r="H128" s="53"/>
      <c r="I128" s="54"/>
      <c r="J128" s="57"/>
      <c r="K128" s="57"/>
      <c r="L128" s="57"/>
      <c r="M128" s="55"/>
      <c r="N128" s="53">
        <f t="shared" si="5"/>
        <v>0</v>
      </c>
      <c r="O128" s="55"/>
      <c r="P128" s="55"/>
      <c r="Q128" s="55"/>
      <c r="R128" s="55"/>
      <c r="S128" s="53">
        <f t="shared" si="6"/>
        <v>0</v>
      </c>
      <c r="T128" s="56">
        <f t="shared" si="7"/>
        <v>0</v>
      </c>
    </row>
    <row r="129" spans="1:20" ht="12.75" customHeight="1" x14ac:dyDescent="0.35">
      <c r="A129" s="52">
        <f t="shared" si="4"/>
        <v>1</v>
      </c>
      <c r="B129" s="67"/>
      <c r="C129" s="53"/>
      <c r="D129" s="53"/>
      <c r="E129" s="53"/>
      <c r="F129" s="53"/>
      <c r="G129" s="53"/>
      <c r="H129" s="53"/>
      <c r="I129" s="54"/>
      <c r="J129" s="57"/>
      <c r="K129" s="57"/>
      <c r="L129" s="57"/>
      <c r="M129" s="55"/>
      <c r="N129" s="53">
        <f t="shared" si="5"/>
        <v>0</v>
      </c>
      <c r="O129" s="55"/>
      <c r="P129" s="55"/>
      <c r="Q129" s="55"/>
      <c r="R129" s="55"/>
      <c r="S129" s="53">
        <f t="shared" si="6"/>
        <v>0</v>
      </c>
      <c r="T129" s="56">
        <f t="shared" si="7"/>
        <v>0</v>
      </c>
    </row>
    <row r="130" spans="1:20" ht="12.75" customHeight="1" x14ac:dyDescent="0.35">
      <c r="A130" s="52">
        <f t="shared" si="4"/>
        <v>1</v>
      </c>
      <c r="B130" s="67"/>
      <c r="C130" s="53"/>
      <c r="D130" s="53"/>
      <c r="E130" s="53"/>
      <c r="F130" s="53"/>
      <c r="G130" s="53"/>
      <c r="H130" s="53"/>
      <c r="I130" s="54"/>
      <c r="J130" s="57"/>
      <c r="K130" s="57"/>
      <c r="L130" s="57"/>
      <c r="M130" s="55"/>
      <c r="N130" s="53">
        <f t="shared" si="5"/>
        <v>0</v>
      </c>
      <c r="O130" s="55"/>
      <c r="P130" s="55"/>
      <c r="Q130" s="55"/>
      <c r="R130" s="55"/>
      <c r="S130" s="53">
        <f t="shared" si="6"/>
        <v>0</v>
      </c>
      <c r="T130" s="56">
        <f t="shared" si="7"/>
        <v>0</v>
      </c>
    </row>
    <row r="131" spans="1:20" ht="12.75" customHeight="1" x14ac:dyDescent="0.35">
      <c r="A131" s="52">
        <f t="shared" si="4"/>
        <v>1</v>
      </c>
      <c r="B131" s="67"/>
      <c r="C131" s="53"/>
      <c r="D131" s="53"/>
      <c r="E131" s="53"/>
      <c r="F131" s="53"/>
      <c r="G131" s="53"/>
      <c r="H131" s="53"/>
      <c r="I131" s="54"/>
      <c r="J131" s="57"/>
      <c r="K131" s="57"/>
      <c r="L131" s="57"/>
      <c r="M131" s="55"/>
      <c r="N131" s="53">
        <f t="shared" si="5"/>
        <v>0</v>
      </c>
      <c r="O131" s="55"/>
      <c r="P131" s="55"/>
      <c r="Q131" s="55"/>
      <c r="R131" s="55"/>
      <c r="S131" s="53">
        <f t="shared" si="6"/>
        <v>0</v>
      </c>
      <c r="T131" s="56">
        <f t="shared" si="7"/>
        <v>0</v>
      </c>
    </row>
    <row r="132" spans="1:20" ht="12.75" customHeight="1" x14ac:dyDescent="0.35">
      <c r="A132" s="52">
        <f t="shared" si="4"/>
        <v>1</v>
      </c>
      <c r="B132" s="67"/>
      <c r="C132" s="53"/>
      <c r="D132" s="53"/>
      <c r="E132" s="53"/>
      <c r="F132" s="53"/>
      <c r="G132" s="53"/>
      <c r="H132" s="53"/>
      <c r="I132" s="54"/>
      <c r="J132" s="57"/>
      <c r="K132" s="57"/>
      <c r="L132" s="57"/>
      <c r="M132" s="55"/>
      <c r="N132" s="53">
        <f t="shared" si="5"/>
        <v>0</v>
      </c>
      <c r="O132" s="55"/>
      <c r="P132" s="55"/>
      <c r="Q132" s="55"/>
      <c r="R132" s="55"/>
      <c r="S132" s="53">
        <f t="shared" si="6"/>
        <v>0</v>
      </c>
      <c r="T132" s="56">
        <f t="shared" si="7"/>
        <v>0</v>
      </c>
    </row>
    <row r="133" spans="1:20" ht="12.75" customHeight="1" x14ac:dyDescent="0.35">
      <c r="A133" s="52">
        <f t="shared" si="4"/>
        <v>1</v>
      </c>
      <c r="B133" s="67"/>
      <c r="C133" s="53"/>
      <c r="D133" s="53"/>
      <c r="E133" s="53"/>
      <c r="F133" s="53"/>
      <c r="G133" s="53"/>
      <c r="H133" s="53"/>
      <c r="I133" s="54"/>
      <c r="J133" s="57"/>
      <c r="K133" s="57"/>
      <c r="L133" s="57"/>
      <c r="M133" s="55"/>
      <c r="N133" s="53">
        <f t="shared" si="5"/>
        <v>0</v>
      </c>
      <c r="O133" s="55"/>
      <c r="P133" s="55"/>
      <c r="Q133" s="55"/>
      <c r="R133" s="55"/>
      <c r="S133" s="53">
        <f t="shared" si="6"/>
        <v>0</v>
      </c>
      <c r="T133" s="56">
        <f t="shared" si="7"/>
        <v>0</v>
      </c>
    </row>
    <row r="134" spans="1:20" ht="12.75" customHeight="1" x14ac:dyDescent="0.35">
      <c r="A134" s="52">
        <f t="shared" si="4"/>
        <v>1</v>
      </c>
      <c r="B134" s="67"/>
      <c r="C134" s="53"/>
      <c r="D134" s="53"/>
      <c r="E134" s="53"/>
      <c r="F134" s="53"/>
      <c r="G134" s="53"/>
      <c r="H134" s="53"/>
      <c r="I134" s="54"/>
      <c r="J134" s="57"/>
      <c r="K134" s="57"/>
      <c r="L134" s="57"/>
      <c r="M134" s="55"/>
      <c r="N134" s="53">
        <f t="shared" si="5"/>
        <v>0</v>
      </c>
      <c r="O134" s="55"/>
      <c r="P134" s="55"/>
      <c r="Q134" s="55"/>
      <c r="R134" s="55"/>
      <c r="S134" s="53">
        <f t="shared" si="6"/>
        <v>0</v>
      </c>
      <c r="T134" s="56">
        <f t="shared" si="7"/>
        <v>0</v>
      </c>
    </row>
    <row r="135" spans="1:20" ht="12.75" customHeight="1" x14ac:dyDescent="0.35">
      <c r="A135" s="52">
        <f t="shared" si="4"/>
        <v>1</v>
      </c>
      <c r="B135" s="67"/>
      <c r="C135" s="53"/>
      <c r="D135" s="53"/>
      <c r="E135" s="53"/>
      <c r="F135" s="53"/>
      <c r="G135" s="53"/>
      <c r="H135" s="53"/>
      <c r="I135" s="54"/>
      <c r="J135" s="57"/>
      <c r="K135" s="57"/>
      <c r="L135" s="57"/>
      <c r="M135" s="55"/>
      <c r="N135" s="53">
        <f t="shared" si="5"/>
        <v>0</v>
      </c>
      <c r="O135" s="55"/>
      <c r="P135" s="55"/>
      <c r="Q135" s="55"/>
      <c r="R135" s="55"/>
      <c r="S135" s="53">
        <f t="shared" si="6"/>
        <v>0</v>
      </c>
      <c r="T135" s="56">
        <f t="shared" si="7"/>
        <v>0</v>
      </c>
    </row>
    <row r="136" spans="1:20" ht="12.75" customHeight="1" x14ac:dyDescent="0.35">
      <c r="A136" s="52">
        <f t="shared" si="4"/>
        <v>1</v>
      </c>
      <c r="B136" s="67"/>
      <c r="C136" s="53"/>
      <c r="D136" s="53"/>
      <c r="E136" s="53"/>
      <c r="F136" s="53"/>
      <c r="G136" s="53"/>
      <c r="H136" s="53"/>
      <c r="I136" s="54"/>
      <c r="J136" s="57"/>
      <c r="K136" s="57"/>
      <c r="L136" s="57"/>
      <c r="M136" s="55"/>
      <c r="N136" s="53">
        <f t="shared" si="5"/>
        <v>0</v>
      </c>
      <c r="O136" s="55"/>
      <c r="P136" s="55"/>
      <c r="Q136" s="55"/>
      <c r="R136" s="55"/>
      <c r="S136" s="53">
        <f t="shared" si="6"/>
        <v>0</v>
      </c>
      <c r="T136" s="56">
        <f t="shared" si="7"/>
        <v>0</v>
      </c>
    </row>
    <row r="137" spans="1:20" ht="12.75" customHeight="1" x14ac:dyDescent="0.35">
      <c r="A137" s="52">
        <f t="shared" si="4"/>
        <v>1</v>
      </c>
      <c r="B137" s="67"/>
      <c r="C137" s="53"/>
      <c r="D137" s="53"/>
      <c r="E137" s="53"/>
      <c r="F137" s="53"/>
      <c r="G137" s="53"/>
      <c r="H137" s="53"/>
      <c r="I137" s="54"/>
      <c r="J137" s="57"/>
      <c r="K137" s="57"/>
      <c r="L137" s="57"/>
      <c r="M137" s="55"/>
      <c r="N137" s="53">
        <f t="shared" si="5"/>
        <v>0</v>
      </c>
      <c r="O137" s="55"/>
      <c r="P137" s="55"/>
      <c r="Q137" s="55"/>
      <c r="R137" s="55"/>
      <c r="S137" s="53">
        <f t="shared" si="6"/>
        <v>0</v>
      </c>
      <c r="T137" s="56">
        <f t="shared" si="7"/>
        <v>0</v>
      </c>
    </row>
    <row r="138" spans="1:20" ht="12.75" customHeight="1" x14ac:dyDescent="0.35">
      <c r="A138" s="52">
        <f t="shared" si="4"/>
        <v>1</v>
      </c>
      <c r="B138" s="67"/>
      <c r="C138" s="53"/>
      <c r="D138" s="53"/>
      <c r="E138" s="53"/>
      <c r="F138" s="53"/>
      <c r="G138" s="53"/>
      <c r="H138" s="53"/>
      <c r="I138" s="54"/>
      <c r="J138" s="57"/>
      <c r="K138" s="57"/>
      <c r="L138" s="57"/>
      <c r="M138" s="55"/>
      <c r="N138" s="53">
        <f t="shared" si="5"/>
        <v>0</v>
      </c>
      <c r="O138" s="55"/>
      <c r="P138" s="55"/>
      <c r="Q138" s="55"/>
      <c r="R138" s="55"/>
      <c r="S138" s="53">
        <f t="shared" si="6"/>
        <v>0</v>
      </c>
      <c r="T138" s="56">
        <f t="shared" si="7"/>
        <v>0</v>
      </c>
    </row>
    <row r="139" spans="1:20" ht="12.75" customHeight="1" x14ac:dyDescent="0.35">
      <c r="A139" s="52">
        <f t="shared" si="4"/>
        <v>1</v>
      </c>
      <c r="B139" s="67"/>
      <c r="C139" s="53"/>
      <c r="D139" s="53"/>
      <c r="E139" s="53"/>
      <c r="F139" s="53"/>
      <c r="G139" s="53"/>
      <c r="H139" s="53"/>
      <c r="I139" s="54"/>
      <c r="J139" s="57"/>
      <c r="K139" s="57"/>
      <c r="L139" s="57"/>
      <c r="M139" s="55"/>
      <c r="N139" s="53">
        <f t="shared" si="5"/>
        <v>0</v>
      </c>
      <c r="O139" s="55"/>
      <c r="P139" s="55"/>
      <c r="Q139" s="55"/>
      <c r="R139" s="55"/>
      <c r="S139" s="53">
        <f t="shared" si="6"/>
        <v>0</v>
      </c>
      <c r="T139" s="56">
        <f t="shared" si="7"/>
        <v>0</v>
      </c>
    </row>
    <row r="140" spans="1:20" ht="12.75" customHeight="1" x14ac:dyDescent="0.35">
      <c r="A140" s="52">
        <f t="shared" si="4"/>
        <v>1</v>
      </c>
      <c r="B140" s="76"/>
      <c r="C140" s="61"/>
      <c r="D140" s="61"/>
      <c r="E140" s="61"/>
      <c r="F140" s="61"/>
      <c r="G140" s="61"/>
      <c r="H140" s="61"/>
      <c r="I140" s="62"/>
      <c r="J140" s="60"/>
      <c r="K140" s="60"/>
      <c r="L140" s="60"/>
      <c r="M140" s="63"/>
      <c r="N140" s="58">
        <f t="shared" si="5"/>
        <v>0</v>
      </c>
      <c r="O140" s="63"/>
      <c r="P140" s="63"/>
      <c r="Q140" s="63"/>
      <c r="R140" s="63"/>
      <c r="S140" s="58">
        <f t="shared" si="6"/>
        <v>0</v>
      </c>
      <c r="T140" s="69">
        <f t="shared" si="7"/>
        <v>0</v>
      </c>
    </row>
    <row r="141" spans="1:20" ht="12.75" customHeight="1" x14ac:dyDescent="0.35"/>
    <row r="142" spans="1:20" ht="12.75" customHeight="1" x14ac:dyDescent="0.35"/>
    <row r="143" spans="1:20" ht="12.75" customHeight="1" x14ac:dyDescent="0.35"/>
    <row r="144" spans="1:20"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2">
    <mergeCell ref="A7:B7"/>
    <mergeCell ref="A8:B8"/>
    <mergeCell ref="C8:F8"/>
    <mergeCell ref="A9:B9"/>
    <mergeCell ref="C9:F9"/>
    <mergeCell ref="C7:F7"/>
    <mergeCell ref="A1:I1"/>
    <mergeCell ref="A2:I2"/>
    <mergeCell ref="A5:B5"/>
    <mergeCell ref="C5:F5"/>
    <mergeCell ref="A6:B6"/>
    <mergeCell ref="C6:F6"/>
  </mergeCells>
  <pageMargins left="0.7" right="0.7" top="0.75" bottom="0.75" header="0" footer="0"/>
  <pageSetup paperSize="9" orientation="portrait"/>
  <headerFooter>
    <oddFooter>&amp;L#000000Público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000"/>
  <sheetViews>
    <sheetView workbookViewId="0">
      <selection sqref="A1:I1"/>
    </sheetView>
  </sheetViews>
  <sheetFormatPr defaultColWidth="12.59765625" defaultRowHeight="15" customHeight="1" x14ac:dyDescent="0.35"/>
  <cols>
    <col min="1" max="1" width="11.46484375" customWidth="1"/>
    <col min="2" max="2" width="8.1328125" customWidth="1"/>
    <col min="3" max="3" width="7.46484375" customWidth="1"/>
    <col min="4" max="4" width="22" customWidth="1"/>
    <col min="5" max="5" width="18.46484375" customWidth="1"/>
    <col min="6" max="6" width="11.1328125" customWidth="1"/>
    <col min="7" max="7" width="11.46484375" customWidth="1"/>
    <col min="8" max="8" width="10.86328125" customWidth="1"/>
    <col min="9" max="39" width="11.46484375" customWidth="1"/>
  </cols>
  <sheetData>
    <row r="1" spans="1:39" ht="12.75" customHeight="1" x14ac:dyDescent="0.7">
      <c r="A1" s="234" t="s">
        <v>80</v>
      </c>
      <c r="B1" s="188"/>
      <c r="C1" s="188"/>
      <c r="D1" s="188"/>
      <c r="E1" s="188"/>
      <c r="F1" s="188"/>
      <c r="G1" s="188"/>
      <c r="H1" s="188"/>
      <c r="I1" s="18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row>
    <row r="2" spans="1:39" ht="12.75" customHeight="1" x14ac:dyDescent="0.5">
      <c r="A2" s="235" t="s">
        <v>81</v>
      </c>
      <c r="B2" s="188"/>
      <c r="C2" s="188"/>
      <c r="D2" s="188"/>
      <c r="E2" s="188"/>
      <c r="F2" s="188"/>
      <c r="G2" s="188"/>
      <c r="H2" s="188"/>
      <c r="I2" s="18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row>
    <row r="3" spans="1:39" ht="12.75" customHeight="1" x14ac:dyDescent="0.35">
      <c r="A3" s="40"/>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row>
    <row r="4" spans="1:39" ht="12.75" customHeight="1" x14ac:dyDescent="0.35">
      <c r="A4" s="40"/>
      <c r="B4" s="38"/>
      <c r="C4" s="38"/>
      <c r="D4" s="38"/>
      <c r="E4" s="38"/>
      <c r="F4" s="38"/>
      <c r="G4" s="38"/>
      <c r="H4" s="38"/>
      <c r="I4" s="38"/>
      <c r="J4" s="38" t="s">
        <v>109</v>
      </c>
      <c r="K4" s="38" t="s">
        <v>110</v>
      </c>
      <c r="L4" s="38"/>
      <c r="M4" s="38"/>
      <c r="N4" s="38"/>
      <c r="O4" s="38"/>
      <c r="P4" s="38"/>
      <c r="Q4" s="38"/>
      <c r="R4" s="38"/>
      <c r="S4" s="38"/>
      <c r="T4" s="38"/>
      <c r="U4" s="38"/>
      <c r="V4" s="38"/>
      <c r="W4" s="38"/>
      <c r="X4" s="38"/>
      <c r="Y4" s="38"/>
      <c r="Z4" s="38"/>
      <c r="AA4" s="38"/>
      <c r="AB4" s="38"/>
      <c r="AC4" s="38"/>
      <c r="AD4" s="38"/>
      <c r="AE4" s="38"/>
      <c r="AF4" s="38"/>
      <c r="AG4" s="38"/>
      <c r="AH4" s="38"/>
      <c r="AI4" s="38"/>
      <c r="AJ4" s="38"/>
    </row>
    <row r="5" spans="1:39" ht="12.75" customHeight="1" x14ac:dyDescent="0.4">
      <c r="A5" s="236" t="s">
        <v>82</v>
      </c>
      <c r="B5" s="237"/>
      <c r="C5" s="238"/>
      <c r="D5" s="233"/>
      <c r="E5" s="233"/>
      <c r="F5" s="237"/>
      <c r="G5" s="38"/>
      <c r="H5" s="38"/>
      <c r="I5" s="38" t="s">
        <v>111</v>
      </c>
      <c r="J5" s="38">
        <v>23.43</v>
      </c>
      <c r="K5" s="38">
        <v>23.43</v>
      </c>
      <c r="L5" s="38"/>
      <c r="M5" s="38"/>
      <c r="N5" s="38"/>
      <c r="O5" s="38"/>
      <c r="P5" s="38"/>
      <c r="Q5" s="38"/>
      <c r="R5" s="38"/>
      <c r="S5" s="38"/>
      <c r="T5" s="38"/>
      <c r="U5" s="38"/>
      <c r="V5" s="38"/>
      <c r="W5" s="38"/>
      <c r="X5" s="38"/>
      <c r="Y5" s="38"/>
      <c r="Z5" s="38"/>
      <c r="AA5" s="38"/>
      <c r="AB5" s="38"/>
      <c r="AC5" s="38"/>
      <c r="AD5" s="38"/>
      <c r="AE5" s="38"/>
      <c r="AF5" s="38"/>
      <c r="AG5" s="38"/>
      <c r="AH5" s="38"/>
      <c r="AI5" s="38"/>
      <c r="AJ5" s="38"/>
    </row>
    <row r="6" spans="1:39" ht="12.75" customHeight="1" x14ac:dyDescent="0.4">
      <c r="A6" s="239" t="s">
        <v>83</v>
      </c>
      <c r="B6" s="240"/>
      <c r="C6" s="241"/>
      <c r="D6" s="212"/>
      <c r="E6" s="212"/>
      <c r="F6" s="240"/>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9" ht="12.75" customHeight="1" x14ac:dyDescent="0.4">
      <c r="A7" s="239" t="s">
        <v>84</v>
      </c>
      <c r="B7" s="240"/>
      <c r="C7" s="241"/>
      <c r="D7" s="212"/>
      <c r="E7" s="212"/>
      <c r="F7" s="240"/>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row>
    <row r="8" spans="1:39" ht="12.75" customHeight="1" x14ac:dyDescent="0.4">
      <c r="A8" s="239" t="s">
        <v>85</v>
      </c>
      <c r="B8" s="240"/>
      <c r="C8" s="241"/>
      <c r="D8" s="212"/>
      <c r="E8" s="212"/>
      <c r="F8" s="240"/>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row>
    <row r="9" spans="1:39" ht="12.75" customHeight="1" x14ac:dyDescent="0.4">
      <c r="A9" s="242" t="s">
        <v>86</v>
      </c>
      <c r="B9" s="243"/>
      <c r="C9" s="244"/>
      <c r="D9" s="214"/>
      <c r="E9" s="214"/>
      <c r="F9" s="243"/>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0" spans="1:39" ht="12.75" customHeight="1" x14ac:dyDescent="0.35">
      <c r="A10" s="40"/>
      <c r="B10" s="38"/>
      <c r="C10" s="38"/>
      <c r="D10" s="38"/>
      <c r="E10" s="38"/>
      <c r="F10" s="38"/>
      <c r="G10" s="38"/>
      <c r="H10" s="38"/>
      <c r="I10" s="38"/>
      <c r="J10" s="38"/>
      <c r="K10" s="38"/>
      <c r="L10" s="38"/>
      <c r="M10" s="38"/>
      <c r="N10" s="38"/>
      <c r="O10" s="38"/>
      <c r="P10" s="38"/>
      <c r="Q10" s="38"/>
      <c r="R10" s="38"/>
      <c r="S10" s="38"/>
      <c r="T10" s="38"/>
      <c r="U10" s="77"/>
      <c r="V10" s="77"/>
      <c r="W10" s="77"/>
      <c r="X10" s="77"/>
      <c r="Y10" s="77"/>
      <c r="Z10" s="77"/>
      <c r="AA10" s="77"/>
      <c r="AB10" s="77"/>
      <c r="AC10" s="77"/>
      <c r="AD10" s="77"/>
      <c r="AE10" s="77"/>
      <c r="AF10" s="77"/>
      <c r="AG10" s="77"/>
      <c r="AH10" s="77"/>
      <c r="AI10" s="77"/>
      <c r="AJ10" s="77"/>
      <c r="AK10" s="77"/>
      <c r="AL10" s="38"/>
      <c r="AM10" s="38"/>
    </row>
    <row r="11" spans="1:39" ht="12.75" customHeight="1" x14ac:dyDescent="0.4">
      <c r="A11" s="41"/>
      <c r="B11" s="42"/>
      <c r="C11" s="42"/>
      <c r="D11" s="42"/>
      <c r="E11" s="43" t="s">
        <v>87</v>
      </c>
      <c r="F11" s="42"/>
      <c r="G11" s="42"/>
      <c r="H11" s="42"/>
      <c r="I11" s="44"/>
      <c r="J11" s="78"/>
      <c r="K11" s="45"/>
      <c r="L11" s="45"/>
      <c r="M11" s="45"/>
      <c r="N11" s="45"/>
      <c r="O11" s="45"/>
      <c r="P11" s="45"/>
      <c r="Q11" s="45"/>
      <c r="R11" s="45"/>
      <c r="S11" s="45"/>
      <c r="T11" s="79"/>
      <c r="U11" s="77"/>
      <c r="V11" s="77"/>
      <c r="W11" s="77"/>
      <c r="X11" s="77"/>
      <c r="Y11" s="77"/>
      <c r="Z11" s="77"/>
      <c r="AA11" s="77"/>
      <c r="AB11" s="77"/>
      <c r="AC11" s="77"/>
      <c r="AD11" s="77"/>
      <c r="AE11" s="77"/>
      <c r="AF11" s="77"/>
      <c r="AG11" s="77"/>
      <c r="AH11" s="77"/>
      <c r="AI11" s="77"/>
      <c r="AJ11" s="77"/>
      <c r="AK11" s="77"/>
      <c r="AL11" s="38"/>
      <c r="AM11" s="38"/>
    </row>
    <row r="12" spans="1:39" ht="12.75" customHeight="1" x14ac:dyDescent="0.4">
      <c r="A12" s="47" t="s">
        <v>90</v>
      </c>
      <c r="B12" s="48" t="s">
        <v>91</v>
      </c>
      <c r="C12" s="48" t="s">
        <v>92</v>
      </c>
      <c r="D12" s="48" t="s">
        <v>93</v>
      </c>
      <c r="E12" s="48" t="s">
        <v>94</v>
      </c>
      <c r="F12" s="48" t="s">
        <v>95</v>
      </c>
      <c r="G12" s="48" t="s">
        <v>96</v>
      </c>
      <c r="H12" s="48" t="s">
        <v>97</v>
      </c>
      <c r="I12" s="49" t="s">
        <v>68</v>
      </c>
      <c r="J12" s="47" t="s">
        <v>98</v>
      </c>
      <c r="K12" s="48" t="s">
        <v>99</v>
      </c>
      <c r="L12" s="48" t="s">
        <v>100</v>
      </c>
      <c r="M12" s="48" t="s">
        <v>112</v>
      </c>
      <c r="N12" s="48" t="s">
        <v>113</v>
      </c>
      <c r="O12" s="48" t="s">
        <v>114</v>
      </c>
      <c r="P12" s="48" t="s">
        <v>115</v>
      </c>
      <c r="Q12" s="48" t="s">
        <v>116</v>
      </c>
      <c r="R12" s="48" t="s">
        <v>117</v>
      </c>
      <c r="S12" s="48" t="s">
        <v>118</v>
      </c>
      <c r="T12" s="80" t="s">
        <v>102</v>
      </c>
      <c r="U12" s="81"/>
      <c r="V12" s="81"/>
      <c r="W12" s="81"/>
      <c r="X12" s="81"/>
      <c r="Y12" s="81"/>
      <c r="Z12" s="81"/>
      <c r="AA12" s="81"/>
      <c r="AB12" s="81"/>
      <c r="AC12" s="81"/>
      <c r="AD12" s="81"/>
      <c r="AE12" s="81"/>
      <c r="AF12" s="81"/>
      <c r="AG12" s="81"/>
      <c r="AH12" s="81"/>
      <c r="AI12" s="81"/>
      <c r="AJ12" s="82"/>
      <c r="AK12" s="77"/>
      <c r="AL12" s="38"/>
      <c r="AM12" s="38"/>
    </row>
    <row r="13" spans="1:39" ht="12.75" customHeight="1" x14ac:dyDescent="0.35">
      <c r="A13" s="52">
        <f t="shared" ref="A13:A37" si="0">RANK(T13,$T$13:$T$37,0)</f>
        <v>1</v>
      </c>
      <c r="B13" s="53">
        <v>23</v>
      </c>
      <c r="C13" s="53"/>
      <c r="D13" s="53" t="s">
        <v>119</v>
      </c>
      <c r="E13" s="53" t="s">
        <v>120</v>
      </c>
      <c r="F13" s="53"/>
      <c r="G13" s="53"/>
      <c r="H13" s="53"/>
      <c r="I13" s="54"/>
      <c r="J13" s="83"/>
      <c r="K13" s="55"/>
      <c r="L13" s="55"/>
      <c r="M13" s="84">
        <v>0.1</v>
      </c>
      <c r="N13" s="84">
        <v>0.1</v>
      </c>
      <c r="O13" s="85">
        <v>0.1</v>
      </c>
      <c r="P13" s="85">
        <v>0.1</v>
      </c>
      <c r="Q13" s="85" t="s">
        <v>121</v>
      </c>
      <c r="R13" s="85" t="s">
        <v>122</v>
      </c>
      <c r="S13" s="55">
        <v>90</v>
      </c>
      <c r="T13" s="53">
        <f>(J13+K13+L13)+IF((VLOOKUP(Q13,MogulsDD!$A$1:$D$1000,4,FALSE)*(M13+O13)/2)&gt;3.75,3.75,VLOOKUP(Q13,MogulsDD!$A$1:$D$1000,4,FALSE)*(M13+O13)/2)+IF((VLOOKUP(R13,MogulsDD!$A$1:$D$1000,4,FALSE)*(N13+P13)/2)&gt;3.75,3.75,VLOOKUP(R13,MogulsDD!$A$1:$D$1000,4,FALSE)*(N13+P13)/2)+IF((18-12*S13/$K$5)&gt;7.5,7.5,IF((18-12*S13/$K$5)&lt;0,0,(18-12*S13/$K$5)))</f>
        <v>0.26700000000000002</v>
      </c>
      <c r="U13" s="77"/>
      <c r="V13" s="77"/>
      <c r="W13" s="77"/>
      <c r="X13" s="77"/>
      <c r="Y13" s="77"/>
      <c r="Z13" s="77"/>
      <c r="AA13" s="77"/>
      <c r="AB13" s="77"/>
      <c r="AC13" s="77"/>
      <c r="AD13" s="77"/>
      <c r="AE13" s="77"/>
      <c r="AF13" s="77"/>
      <c r="AG13" s="77"/>
      <c r="AH13" s="77"/>
      <c r="AI13" s="77"/>
      <c r="AJ13" s="86"/>
      <c r="AK13" s="77"/>
      <c r="AL13" s="38"/>
      <c r="AM13" s="38"/>
    </row>
    <row r="14" spans="1:39" ht="12.75" customHeight="1" x14ac:dyDescent="0.35">
      <c r="A14" s="52">
        <f t="shared" si="0"/>
        <v>2</v>
      </c>
      <c r="B14" s="53"/>
      <c r="C14" s="53"/>
      <c r="D14" s="53"/>
      <c r="E14" s="53"/>
      <c r="F14" s="53"/>
      <c r="G14" s="53"/>
      <c r="H14" s="53"/>
      <c r="I14" s="54"/>
      <c r="J14" s="87"/>
      <c r="K14" s="57"/>
      <c r="L14" s="57"/>
      <c r="M14" s="88"/>
      <c r="N14" s="88"/>
      <c r="O14" s="85"/>
      <c r="P14" s="85"/>
      <c r="Q14" s="85" t="s">
        <v>123</v>
      </c>
      <c r="R14" s="85" t="s">
        <v>123</v>
      </c>
      <c r="S14" s="55">
        <v>9999</v>
      </c>
      <c r="T14" s="53">
        <f>(J14+K14+L14)+IF((VLOOKUP(Q14,MogulsDD!$A$1:$D$1000,4,FALSE)*(M14+O14)/2)&gt;3.75,3.75,VLOOKUP(Q14,MogulsDD!$A$1:$D$1000,4,FALSE)*(M14+O14)/2)+IF((VLOOKUP(R14,MogulsDD!$A$1:$D$1000,4,FALSE)*(N14+P14)/2)&gt;3.75,3.75,VLOOKUP(R14,MogulsDD!$A$1:$D$1000,4,FALSE)*(N14+P14)/2)+IF((18-12*S14/$K$5)&gt;7.5,7.5,IF((18-12*S14/$K$5)&lt;0,0,(18-12*S14/$K$5)))</f>
        <v>0</v>
      </c>
      <c r="U14" s="77"/>
      <c r="V14" s="77"/>
      <c r="W14" s="77"/>
      <c r="X14" s="77"/>
      <c r="Y14" s="77"/>
      <c r="Z14" s="77"/>
      <c r="AA14" s="77"/>
      <c r="AB14" s="77"/>
      <c r="AC14" s="77"/>
      <c r="AD14" s="77"/>
      <c r="AE14" s="77"/>
      <c r="AF14" s="77"/>
      <c r="AG14" s="77"/>
      <c r="AH14" s="77"/>
      <c r="AI14" s="77"/>
      <c r="AJ14" s="86"/>
      <c r="AK14" s="77"/>
      <c r="AL14" s="38"/>
      <c r="AM14" s="38"/>
    </row>
    <row r="15" spans="1:39" ht="12.75" customHeight="1" x14ac:dyDescent="0.35">
      <c r="A15" s="52">
        <f t="shared" si="0"/>
        <v>2</v>
      </c>
      <c r="B15" s="53"/>
      <c r="C15" s="53"/>
      <c r="D15" s="53"/>
      <c r="E15" s="53"/>
      <c r="F15" s="53"/>
      <c r="G15" s="53"/>
      <c r="H15" s="53"/>
      <c r="I15" s="54"/>
      <c r="J15" s="87"/>
      <c r="K15" s="57"/>
      <c r="L15" s="57"/>
      <c r="M15" s="88"/>
      <c r="N15" s="88"/>
      <c r="O15" s="85"/>
      <c r="P15" s="85"/>
      <c r="Q15" s="85" t="s">
        <v>123</v>
      </c>
      <c r="R15" s="85" t="s">
        <v>123</v>
      </c>
      <c r="S15" s="55">
        <v>9999</v>
      </c>
      <c r="T15" s="53">
        <f>(J15+K15+L15)+IF((VLOOKUP(Q15,MogulsDD!$A$1:$D$1000,4,FALSE)*(M15+O15)/2)&gt;3.75,3.75,VLOOKUP(Q15,MogulsDD!$A$1:$D$1000,4,FALSE)*(M15+O15)/2)+IF((VLOOKUP(R15,MogulsDD!$A$1:$D$1000,4,FALSE)*(N15+P15)/2)&gt;3.75,3.75,VLOOKUP(R15,MogulsDD!$A$1:$D$1000,4,FALSE)*(N15+P15)/2)+IF((18-12*S15/$K$5)&gt;7.5,7.5,IF((18-12*S15/$K$5)&lt;0,0,(18-12*S15/$K$5)))</f>
        <v>0</v>
      </c>
      <c r="U15" s="77"/>
      <c r="V15" s="77"/>
      <c r="W15" s="77"/>
      <c r="X15" s="77"/>
      <c r="Y15" s="77"/>
      <c r="Z15" s="77"/>
      <c r="AA15" s="77"/>
      <c r="AB15" s="77"/>
      <c r="AC15" s="77"/>
      <c r="AD15" s="77"/>
      <c r="AE15" s="77"/>
      <c r="AF15" s="77"/>
      <c r="AG15" s="77"/>
      <c r="AH15" s="77"/>
      <c r="AI15" s="77"/>
      <c r="AJ15" s="86"/>
      <c r="AK15" s="77"/>
      <c r="AL15" s="38"/>
      <c r="AM15" s="38"/>
    </row>
    <row r="16" spans="1:39" ht="12.75" customHeight="1" x14ac:dyDescent="0.35">
      <c r="A16" s="52">
        <f t="shared" si="0"/>
        <v>2</v>
      </c>
      <c r="B16" s="53"/>
      <c r="C16" s="53"/>
      <c r="D16" s="53"/>
      <c r="E16" s="53"/>
      <c r="F16" s="53"/>
      <c r="G16" s="53"/>
      <c r="H16" s="53"/>
      <c r="I16" s="54"/>
      <c r="J16" s="87"/>
      <c r="K16" s="57"/>
      <c r="L16" s="57"/>
      <c r="M16" s="88"/>
      <c r="N16" s="88"/>
      <c r="O16" s="85"/>
      <c r="P16" s="85"/>
      <c r="Q16" s="85" t="s">
        <v>123</v>
      </c>
      <c r="R16" s="85" t="s">
        <v>123</v>
      </c>
      <c r="S16" s="55">
        <v>9999</v>
      </c>
      <c r="T16" s="53">
        <f>(J16+K16+L16)+IF((VLOOKUP(Q16,MogulsDD!$A$1:$D$1000,4,FALSE)*(M16+O16)/2)&gt;3.75,3.75,VLOOKUP(Q16,MogulsDD!$A$1:$D$1000,4,FALSE)*(M16+O16)/2)+IF((VLOOKUP(R16,MogulsDD!$A$1:$D$1000,4,FALSE)*(N16+P16)/2)&gt;3.75,3.75,VLOOKUP(R16,MogulsDD!$A$1:$D$1000,4,FALSE)*(N16+P16)/2)+IF((18-12*S16/$K$5)&gt;7.5,7.5,IF((18-12*S16/$K$5)&lt;0,0,(18-12*S16/$K$5)))</f>
        <v>0</v>
      </c>
      <c r="U16" s="77"/>
      <c r="V16" s="77"/>
      <c r="W16" s="77"/>
      <c r="X16" s="77"/>
      <c r="Y16" s="77"/>
      <c r="Z16" s="77"/>
      <c r="AA16" s="77"/>
      <c r="AB16" s="77"/>
      <c r="AC16" s="77"/>
      <c r="AD16" s="77"/>
      <c r="AE16" s="77"/>
      <c r="AF16" s="77"/>
      <c r="AG16" s="77"/>
      <c r="AH16" s="77"/>
      <c r="AI16" s="77"/>
      <c r="AJ16" s="86"/>
      <c r="AK16" s="77"/>
      <c r="AL16" s="38"/>
      <c r="AM16" s="38"/>
    </row>
    <row r="17" spans="1:39" ht="12.75" customHeight="1" x14ac:dyDescent="0.35">
      <c r="A17" s="52">
        <f t="shared" si="0"/>
        <v>2</v>
      </c>
      <c r="B17" s="53"/>
      <c r="C17" s="53"/>
      <c r="D17" s="53"/>
      <c r="E17" s="53"/>
      <c r="F17" s="53"/>
      <c r="G17" s="53"/>
      <c r="H17" s="53"/>
      <c r="I17" s="54"/>
      <c r="J17" s="87"/>
      <c r="K17" s="57"/>
      <c r="L17" s="57"/>
      <c r="M17" s="88"/>
      <c r="N17" s="88"/>
      <c r="O17" s="85"/>
      <c r="P17" s="85"/>
      <c r="Q17" s="85" t="s">
        <v>123</v>
      </c>
      <c r="R17" s="85" t="s">
        <v>123</v>
      </c>
      <c r="S17" s="55">
        <v>9999</v>
      </c>
      <c r="T17" s="53">
        <f>(J17+K17+L17)+IF((VLOOKUP(Q17,MogulsDD!$A$1:$D$1000,4,FALSE)*(M17+O17)/2)&gt;3.75,3.75,VLOOKUP(Q17,MogulsDD!$A$1:$D$1000,4,FALSE)*(M17+O17)/2)+IF((VLOOKUP(R17,MogulsDD!$A$1:$D$1000,4,FALSE)*(N17+P17)/2)&gt;3.75,3.75,VLOOKUP(R17,MogulsDD!$A$1:$D$1000,4,FALSE)*(N17+P17)/2)+IF((18-12*S17/$K$5)&gt;7.5,7.5,IF((18-12*S17/$K$5)&lt;0,0,(18-12*S17/$K$5)))</f>
        <v>0</v>
      </c>
      <c r="U17" s="77"/>
      <c r="V17" s="77"/>
      <c r="W17" s="77"/>
      <c r="X17" s="77"/>
      <c r="Y17" s="77"/>
      <c r="Z17" s="77"/>
      <c r="AA17" s="77"/>
      <c r="AB17" s="77"/>
      <c r="AC17" s="77"/>
      <c r="AD17" s="77"/>
      <c r="AE17" s="77"/>
      <c r="AF17" s="77"/>
      <c r="AG17" s="77"/>
      <c r="AH17" s="77"/>
      <c r="AI17" s="77"/>
      <c r="AJ17" s="86"/>
      <c r="AK17" s="77"/>
      <c r="AL17" s="38"/>
      <c r="AM17" s="38"/>
    </row>
    <row r="18" spans="1:39" ht="12.75" customHeight="1" x14ac:dyDescent="0.35">
      <c r="A18" s="52">
        <f t="shared" si="0"/>
        <v>2</v>
      </c>
      <c r="B18" s="58"/>
      <c r="C18" s="58"/>
      <c r="D18" s="58"/>
      <c r="E18" s="58"/>
      <c r="F18" s="58"/>
      <c r="G18" s="58"/>
      <c r="H18" s="58"/>
      <c r="I18" s="59"/>
      <c r="J18" s="89"/>
      <c r="K18" s="60"/>
      <c r="L18" s="60"/>
      <c r="M18" s="90"/>
      <c r="N18" s="90"/>
      <c r="O18" s="91"/>
      <c r="P18" s="91"/>
      <c r="Q18" s="85" t="s">
        <v>123</v>
      </c>
      <c r="R18" s="85" t="s">
        <v>123</v>
      </c>
      <c r="S18" s="55">
        <v>9999</v>
      </c>
      <c r="T18" s="53">
        <f>(J18+K18+L18)+IF((VLOOKUP(Q18,MogulsDD!$A$1:$D$1000,4,FALSE)*(M18+O18)/2)&gt;3.75,3.75,VLOOKUP(Q18,MogulsDD!$A$1:$D$1000,4,FALSE)*(M18+O18)/2)+IF((VLOOKUP(R18,MogulsDD!$A$1:$D$1000,4,FALSE)*(N18+P18)/2)&gt;3.75,3.75,VLOOKUP(R18,MogulsDD!$A$1:$D$1000,4,FALSE)*(N18+P18)/2)+IF((18-12*S18/$K$5)&gt;7.5,7.5,IF((18-12*S18/$K$5)&lt;0,0,(18-12*S18/$K$5)))</f>
        <v>0</v>
      </c>
      <c r="U18" s="77"/>
      <c r="V18" s="77"/>
      <c r="W18" s="77"/>
      <c r="X18" s="77"/>
      <c r="Y18" s="77"/>
      <c r="Z18" s="77"/>
      <c r="AA18" s="77"/>
      <c r="AB18" s="77"/>
      <c r="AC18" s="77"/>
      <c r="AD18" s="77"/>
      <c r="AE18" s="77"/>
      <c r="AF18" s="77"/>
      <c r="AG18" s="77"/>
      <c r="AH18" s="77"/>
      <c r="AI18" s="77"/>
      <c r="AJ18" s="86"/>
      <c r="AK18" s="77"/>
      <c r="AL18" s="38"/>
      <c r="AM18" s="38"/>
    </row>
    <row r="19" spans="1:39" ht="12.75" customHeight="1" x14ac:dyDescent="0.35">
      <c r="A19" s="52">
        <f t="shared" si="0"/>
        <v>2</v>
      </c>
      <c r="B19" s="53"/>
      <c r="C19" s="53"/>
      <c r="D19" s="53"/>
      <c r="E19" s="53"/>
      <c r="F19" s="53"/>
      <c r="G19" s="53"/>
      <c r="H19" s="53"/>
      <c r="I19" s="54"/>
      <c r="J19" s="83"/>
      <c r="K19" s="55"/>
      <c r="L19" s="55"/>
      <c r="M19" s="84"/>
      <c r="N19" s="84"/>
      <c r="O19" s="85"/>
      <c r="P19" s="85"/>
      <c r="Q19" s="85" t="s">
        <v>123</v>
      </c>
      <c r="R19" s="85" t="s">
        <v>123</v>
      </c>
      <c r="S19" s="55">
        <v>9999</v>
      </c>
      <c r="T19" s="53">
        <f>(J19+K19+L19)+IF((VLOOKUP(Q19,MogulsDD!$A$1:$D$1000,4,FALSE)*(M19+O19)/2)&gt;3.75,3.75,VLOOKUP(Q19,MogulsDD!$A$1:$D$1000,4,FALSE)*(M19+O19)/2)+IF((VLOOKUP(R19,MogulsDD!$A$1:$D$1000,4,FALSE)*(N19+P19)/2)&gt;3.75,3.75,VLOOKUP(R19,MogulsDD!$A$1:$D$1000,4,FALSE)*(N19+P19)/2)+IF((18-12*S19/$K$5)&gt;7.5,7.5,IF((18-12*S19/$K$5)&lt;0,0,(18-12*S19/$K$5)))</f>
        <v>0</v>
      </c>
      <c r="U19" s="77"/>
      <c r="V19" s="77"/>
      <c r="W19" s="77"/>
      <c r="X19" s="77"/>
      <c r="Y19" s="77"/>
      <c r="Z19" s="77"/>
      <c r="AA19" s="77"/>
      <c r="AB19" s="77"/>
      <c r="AC19" s="77"/>
      <c r="AD19" s="77"/>
      <c r="AE19" s="77"/>
      <c r="AF19" s="77"/>
      <c r="AG19" s="77"/>
      <c r="AH19" s="77"/>
      <c r="AI19" s="77"/>
      <c r="AJ19" s="86"/>
      <c r="AK19" s="77"/>
      <c r="AL19" s="38"/>
      <c r="AM19" s="38"/>
    </row>
    <row r="20" spans="1:39" ht="12.75" customHeight="1" x14ac:dyDescent="0.35">
      <c r="A20" s="52">
        <f t="shared" si="0"/>
        <v>2</v>
      </c>
      <c r="B20" s="53"/>
      <c r="C20" s="53"/>
      <c r="D20" s="53"/>
      <c r="E20" s="53"/>
      <c r="F20" s="53"/>
      <c r="G20" s="53"/>
      <c r="H20" s="53"/>
      <c r="I20" s="54"/>
      <c r="J20" s="87"/>
      <c r="K20" s="57"/>
      <c r="L20" s="57"/>
      <c r="M20" s="88"/>
      <c r="N20" s="88"/>
      <c r="O20" s="85"/>
      <c r="P20" s="85"/>
      <c r="Q20" s="85" t="s">
        <v>123</v>
      </c>
      <c r="R20" s="85" t="s">
        <v>123</v>
      </c>
      <c r="S20" s="55">
        <v>9999</v>
      </c>
      <c r="T20" s="53">
        <f>(J20+K20+L20)+IF((VLOOKUP(Q20,MogulsDD!$A$1:$D$1000,4,FALSE)*(M20+O20)/2)&gt;3.75,3.75,VLOOKUP(Q20,MogulsDD!$A$1:$D$1000,4,FALSE)*(M20+O20)/2)+IF((VLOOKUP(R20,MogulsDD!$A$1:$D$1000,4,FALSE)*(N20+P20)/2)&gt;3.75,3.75,VLOOKUP(R20,MogulsDD!$A$1:$D$1000,4,FALSE)*(N20+P20)/2)+IF((18-12*S20/$K$5)&gt;7.5,7.5,IF((18-12*S20/$K$5)&lt;0,0,(18-12*S20/$K$5)))</f>
        <v>0</v>
      </c>
      <c r="U20" s="77"/>
      <c r="V20" s="77"/>
      <c r="W20" s="77"/>
      <c r="X20" s="77"/>
      <c r="Y20" s="77"/>
      <c r="Z20" s="77"/>
      <c r="AA20" s="77"/>
      <c r="AB20" s="77"/>
      <c r="AC20" s="77"/>
      <c r="AD20" s="77"/>
      <c r="AE20" s="77"/>
      <c r="AF20" s="77"/>
      <c r="AG20" s="77"/>
      <c r="AH20" s="77"/>
      <c r="AI20" s="77"/>
      <c r="AJ20" s="86"/>
      <c r="AK20" s="77"/>
      <c r="AL20" s="38"/>
      <c r="AM20" s="38"/>
    </row>
    <row r="21" spans="1:39" ht="12.75" customHeight="1" x14ac:dyDescent="0.35">
      <c r="A21" s="52">
        <f t="shared" si="0"/>
        <v>2</v>
      </c>
      <c r="B21" s="53"/>
      <c r="C21" s="53"/>
      <c r="D21" s="53"/>
      <c r="E21" s="53"/>
      <c r="F21" s="53"/>
      <c r="G21" s="53"/>
      <c r="H21" s="53"/>
      <c r="I21" s="54"/>
      <c r="J21" s="87"/>
      <c r="K21" s="57"/>
      <c r="L21" s="57"/>
      <c r="M21" s="88"/>
      <c r="N21" s="88"/>
      <c r="O21" s="85"/>
      <c r="P21" s="85"/>
      <c r="Q21" s="85" t="s">
        <v>123</v>
      </c>
      <c r="R21" s="85" t="s">
        <v>123</v>
      </c>
      <c r="S21" s="55">
        <v>9999</v>
      </c>
      <c r="T21" s="53">
        <f>(J21+K21+L21)+IF((VLOOKUP(Q21,MogulsDD!$A$1:$D$1000,4,FALSE)*(M21+O21)/2)&gt;3.75,3.75,VLOOKUP(Q21,MogulsDD!$A$1:$D$1000,4,FALSE)*(M21+O21)/2)+IF((VLOOKUP(R21,MogulsDD!$A$1:$D$1000,4,FALSE)*(N21+P21)/2)&gt;3.75,3.75,VLOOKUP(R21,MogulsDD!$A$1:$D$1000,4,FALSE)*(N21+P21)/2)+IF((18-12*S21/$K$5)&gt;7.5,7.5,IF((18-12*S21/$K$5)&lt;0,0,(18-12*S21/$K$5)))</f>
        <v>0</v>
      </c>
      <c r="U21" s="77"/>
      <c r="V21" s="77"/>
      <c r="W21" s="77"/>
      <c r="X21" s="77"/>
      <c r="Y21" s="77"/>
      <c r="Z21" s="77"/>
      <c r="AA21" s="77"/>
      <c r="AB21" s="77"/>
      <c r="AC21" s="77"/>
      <c r="AD21" s="77"/>
      <c r="AE21" s="77"/>
      <c r="AF21" s="77"/>
      <c r="AG21" s="77"/>
      <c r="AH21" s="77"/>
      <c r="AI21" s="77"/>
      <c r="AJ21" s="86"/>
      <c r="AK21" s="77"/>
      <c r="AL21" s="38"/>
      <c r="AM21" s="38"/>
    </row>
    <row r="22" spans="1:39" ht="12.75" customHeight="1" x14ac:dyDescent="0.35">
      <c r="A22" s="52">
        <f t="shared" si="0"/>
        <v>2</v>
      </c>
      <c r="B22" s="53"/>
      <c r="C22" s="53"/>
      <c r="D22" s="53"/>
      <c r="E22" s="53"/>
      <c r="F22" s="53"/>
      <c r="G22" s="53"/>
      <c r="H22" s="53"/>
      <c r="I22" s="54"/>
      <c r="J22" s="87"/>
      <c r="K22" s="57"/>
      <c r="L22" s="57"/>
      <c r="M22" s="88"/>
      <c r="N22" s="88"/>
      <c r="O22" s="85"/>
      <c r="P22" s="85"/>
      <c r="Q22" s="85" t="s">
        <v>123</v>
      </c>
      <c r="R22" s="85" t="s">
        <v>123</v>
      </c>
      <c r="S22" s="55">
        <v>9999</v>
      </c>
      <c r="T22" s="53">
        <f>(J22+K22+L22)+IF((VLOOKUP(Q22,MogulsDD!$A$1:$D$1000,4,FALSE)*(M22+O22)/2)&gt;3.75,3.75,VLOOKUP(Q22,MogulsDD!$A$1:$D$1000,4,FALSE)*(M22+O22)/2)+IF((VLOOKUP(R22,MogulsDD!$A$1:$D$1000,4,FALSE)*(N22+P22)/2)&gt;3.75,3.75,VLOOKUP(R22,MogulsDD!$A$1:$D$1000,4,FALSE)*(N22+P22)/2)+IF((18-12*S22/$K$5)&gt;7.5,7.5,IF((18-12*S22/$K$5)&lt;0,0,(18-12*S22/$K$5)))</f>
        <v>0</v>
      </c>
      <c r="U22" s="77"/>
      <c r="V22" s="77"/>
      <c r="W22" s="77"/>
      <c r="X22" s="77"/>
      <c r="Y22" s="77"/>
      <c r="Z22" s="77"/>
      <c r="AA22" s="77"/>
      <c r="AB22" s="77"/>
      <c r="AC22" s="77"/>
      <c r="AD22" s="77"/>
      <c r="AE22" s="77"/>
      <c r="AF22" s="77"/>
      <c r="AG22" s="77"/>
      <c r="AH22" s="77"/>
      <c r="AI22" s="77"/>
      <c r="AJ22" s="86"/>
      <c r="AK22" s="77"/>
      <c r="AL22" s="38"/>
      <c r="AM22" s="38"/>
    </row>
    <row r="23" spans="1:39" ht="12.75" customHeight="1" x14ac:dyDescent="0.35">
      <c r="A23" s="52">
        <f t="shared" si="0"/>
        <v>2</v>
      </c>
      <c r="B23" s="53"/>
      <c r="C23" s="53"/>
      <c r="D23" s="53"/>
      <c r="E23" s="53"/>
      <c r="F23" s="53"/>
      <c r="G23" s="53"/>
      <c r="H23" s="53"/>
      <c r="I23" s="54"/>
      <c r="J23" s="87"/>
      <c r="K23" s="57"/>
      <c r="L23" s="57"/>
      <c r="M23" s="88"/>
      <c r="N23" s="88"/>
      <c r="O23" s="85"/>
      <c r="P23" s="85"/>
      <c r="Q23" s="85" t="s">
        <v>123</v>
      </c>
      <c r="R23" s="85" t="s">
        <v>123</v>
      </c>
      <c r="S23" s="55">
        <v>9999</v>
      </c>
      <c r="T23" s="53">
        <f>(J23+K23+L23)+IF((VLOOKUP(Q23,MogulsDD!$A$1:$D$1000,4,FALSE)*(M23+O23)/2)&gt;3.75,3.75,VLOOKUP(Q23,MogulsDD!$A$1:$D$1000,4,FALSE)*(M23+O23)/2)+IF((VLOOKUP(R23,MogulsDD!$A$1:$D$1000,4,FALSE)*(N23+P23)/2)&gt;3.75,3.75,VLOOKUP(R23,MogulsDD!$A$1:$D$1000,4,FALSE)*(N23+P23)/2)+IF((18-12*S23/$K$5)&gt;7.5,7.5,IF((18-12*S23/$K$5)&lt;0,0,(18-12*S23/$K$5)))</f>
        <v>0</v>
      </c>
      <c r="U23" s="77"/>
      <c r="V23" s="77"/>
      <c r="W23" s="77"/>
      <c r="X23" s="77"/>
      <c r="Y23" s="77"/>
      <c r="Z23" s="77"/>
      <c r="AA23" s="77"/>
      <c r="AB23" s="77"/>
      <c r="AC23" s="77"/>
      <c r="AD23" s="77"/>
      <c r="AE23" s="77"/>
      <c r="AF23" s="77"/>
      <c r="AG23" s="77"/>
      <c r="AH23" s="77"/>
      <c r="AI23" s="77"/>
      <c r="AJ23" s="86"/>
      <c r="AK23" s="77"/>
      <c r="AL23" s="38"/>
      <c r="AM23" s="38"/>
    </row>
    <row r="24" spans="1:39" ht="12.75" customHeight="1" x14ac:dyDescent="0.35">
      <c r="A24" s="52">
        <f t="shared" si="0"/>
        <v>2</v>
      </c>
      <c r="B24" s="53"/>
      <c r="C24" s="53"/>
      <c r="D24" s="53"/>
      <c r="E24" s="53"/>
      <c r="F24" s="53"/>
      <c r="G24" s="53"/>
      <c r="H24" s="53"/>
      <c r="I24" s="54"/>
      <c r="J24" s="87"/>
      <c r="K24" s="57"/>
      <c r="L24" s="57"/>
      <c r="M24" s="88"/>
      <c r="N24" s="88"/>
      <c r="O24" s="85"/>
      <c r="P24" s="85"/>
      <c r="Q24" s="85" t="s">
        <v>123</v>
      </c>
      <c r="R24" s="85" t="s">
        <v>123</v>
      </c>
      <c r="S24" s="55">
        <v>9999</v>
      </c>
      <c r="T24" s="53">
        <f>(J24+K24+L24)+IF((VLOOKUP(Q24,MogulsDD!$A$1:$D$1000,4,FALSE)*(M24+O24)/2)&gt;3.75,3.75,VLOOKUP(Q24,MogulsDD!$A$1:$D$1000,4,FALSE)*(M24+O24)/2)+IF((VLOOKUP(R24,MogulsDD!$A$1:$D$1000,4,FALSE)*(N24+P24)/2)&gt;3.75,3.75,VLOOKUP(R24,MogulsDD!$A$1:$D$1000,4,FALSE)*(N24+P24)/2)+IF((18-12*S24/$K$5)&gt;7.5,7.5,IF((18-12*S24/$K$5)&lt;0,0,(18-12*S24/$K$5)))</f>
        <v>0</v>
      </c>
      <c r="U24" s="77"/>
      <c r="V24" s="77"/>
      <c r="W24" s="77"/>
      <c r="X24" s="77"/>
      <c r="Y24" s="77"/>
      <c r="Z24" s="77"/>
      <c r="AA24" s="77"/>
      <c r="AB24" s="77"/>
      <c r="AC24" s="77"/>
      <c r="AD24" s="77"/>
      <c r="AE24" s="77"/>
      <c r="AF24" s="77"/>
      <c r="AG24" s="77"/>
      <c r="AH24" s="77"/>
      <c r="AI24" s="77"/>
      <c r="AJ24" s="86"/>
      <c r="AK24" s="77"/>
      <c r="AL24" s="38"/>
      <c r="AM24" s="38"/>
    </row>
    <row r="25" spans="1:39" ht="12.75" customHeight="1" x14ac:dyDescent="0.35">
      <c r="A25" s="52">
        <f t="shared" si="0"/>
        <v>2</v>
      </c>
      <c r="B25" s="53"/>
      <c r="C25" s="53"/>
      <c r="D25" s="53"/>
      <c r="E25" s="53"/>
      <c r="F25" s="53"/>
      <c r="G25" s="53"/>
      <c r="H25" s="53"/>
      <c r="I25" s="54"/>
      <c r="J25" s="87"/>
      <c r="K25" s="57"/>
      <c r="L25" s="57"/>
      <c r="M25" s="88"/>
      <c r="N25" s="88"/>
      <c r="O25" s="85"/>
      <c r="P25" s="85"/>
      <c r="Q25" s="85" t="s">
        <v>123</v>
      </c>
      <c r="R25" s="85" t="s">
        <v>123</v>
      </c>
      <c r="S25" s="55">
        <v>9999</v>
      </c>
      <c r="T25" s="53">
        <f>(J25+K25+L25)+IF((VLOOKUP(Q25,MogulsDD!$A$1:$D$1000,4,FALSE)*(M25+O25)/2)&gt;3.75,3.75,VLOOKUP(Q25,MogulsDD!$A$1:$D$1000,4,FALSE)*(M25+O25)/2)+IF((VLOOKUP(R25,MogulsDD!$A$1:$D$1000,4,FALSE)*(N25+P25)/2)&gt;3.75,3.75,VLOOKUP(R25,MogulsDD!$A$1:$D$1000,4,FALSE)*(N25+P25)/2)+IF((18-12*S25/$K$5)&gt;7.5,7.5,IF((18-12*S25/$K$5)&lt;0,0,(18-12*S25/$K$5)))</f>
        <v>0</v>
      </c>
      <c r="U25" s="77"/>
      <c r="V25" s="77"/>
      <c r="W25" s="77"/>
      <c r="X25" s="77"/>
      <c r="Y25" s="77"/>
      <c r="Z25" s="77"/>
      <c r="AA25" s="77"/>
      <c r="AB25" s="77"/>
      <c r="AC25" s="77"/>
      <c r="AD25" s="77"/>
      <c r="AE25" s="77"/>
      <c r="AF25" s="77"/>
      <c r="AG25" s="77"/>
      <c r="AH25" s="77"/>
      <c r="AI25" s="77"/>
      <c r="AJ25" s="86"/>
      <c r="AK25" s="77"/>
      <c r="AL25" s="38"/>
      <c r="AM25" s="38"/>
    </row>
    <row r="26" spans="1:39" ht="12.75" customHeight="1" x14ac:dyDescent="0.35">
      <c r="A26" s="52">
        <f t="shared" si="0"/>
        <v>2</v>
      </c>
      <c r="B26" s="53"/>
      <c r="C26" s="53"/>
      <c r="D26" s="53"/>
      <c r="E26" s="53"/>
      <c r="F26" s="53"/>
      <c r="G26" s="53"/>
      <c r="H26" s="53"/>
      <c r="I26" s="54"/>
      <c r="J26" s="87"/>
      <c r="K26" s="57"/>
      <c r="L26" s="57"/>
      <c r="M26" s="88"/>
      <c r="N26" s="88"/>
      <c r="O26" s="85"/>
      <c r="P26" s="85"/>
      <c r="Q26" s="85" t="s">
        <v>123</v>
      </c>
      <c r="R26" s="85" t="s">
        <v>123</v>
      </c>
      <c r="S26" s="55">
        <v>9999</v>
      </c>
      <c r="T26" s="53">
        <f>(J26+K26+L26)+IF((VLOOKUP(Q26,MogulsDD!$A$1:$D$1000,4,FALSE)*(M26+O26)/2)&gt;3.75,3.75,VLOOKUP(Q26,MogulsDD!$A$1:$D$1000,4,FALSE)*(M26+O26)/2)+IF((VLOOKUP(R26,MogulsDD!$A$1:$D$1000,4,FALSE)*(N26+P26)/2)&gt;3.75,3.75,VLOOKUP(R26,MogulsDD!$A$1:$D$1000,4,FALSE)*(N26+P26)/2)+IF((18-12*S26/$K$5)&gt;7.5,7.5,IF((18-12*S26/$K$5)&lt;0,0,(18-12*S26/$K$5)))</f>
        <v>0</v>
      </c>
      <c r="U26" s="77"/>
      <c r="V26" s="77"/>
      <c r="W26" s="77"/>
      <c r="X26" s="77"/>
      <c r="Y26" s="77"/>
      <c r="Z26" s="77"/>
      <c r="AA26" s="77"/>
      <c r="AB26" s="77"/>
      <c r="AC26" s="77"/>
      <c r="AD26" s="77"/>
      <c r="AE26" s="77"/>
      <c r="AF26" s="77"/>
      <c r="AG26" s="77"/>
      <c r="AH26" s="77"/>
      <c r="AI26" s="77"/>
      <c r="AJ26" s="86"/>
      <c r="AK26" s="77"/>
      <c r="AL26" s="38"/>
      <c r="AM26" s="38"/>
    </row>
    <row r="27" spans="1:39" ht="12.75" customHeight="1" x14ac:dyDescent="0.35">
      <c r="A27" s="52">
        <f t="shared" si="0"/>
        <v>2</v>
      </c>
      <c r="B27" s="53"/>
      <c r="C27" s="53"/>
      <c r="D27" s="53"/>
      <c r="E27" s="53"/>
      <c r="F27" s="53"/>
      <c r="G27" s="53"/>
      <c r="H27" s="53"/>
      <c r="I27" s="54"/>
      <c r="J27" s="87"/>
      <c r="K27" s="57"/>
      <c r="L27" s="57"/>
      <c r="M27" s="88"/>
      <c r="N27" s="88"/>
      <c r="O27" s="85"/>
      <c r="P27" s="85"/>
      <c r="Q27" s="85" t="s">
        <v>123</v>
      </c>
      <c r="R27" s="85" t="s">
        <v>123</v>
      </c>
      <c r="S27" s="55">
        <v>9999</v>
      </c>
      <c r="T27" s="53">
        <f>(J27+K27+L27)+IF((VLOOKUP(Q27,MogulsDD!$A$1:$D$1000,4,FALSE)*(M27+O27)/2)&gt;3.75,3.75,VLOOKUP(Q27,MogulsDD!$A$1:$D$1000,4,FALSE)*(M27+O27)/2)+IF((VLOOKUP(R27,MogulsDD!$A$1:$D$1000,4,FALSE)*(N27+P27)/2)&gt;3.75,3.75,VLOOKUP(R27,MogulsDD!$A$1:$D$1000,4,FALSE)*(N27+P27)/2)+IF((18-12*S27/$K$5)&gt;7.5,7.5,IF((18-12*S27/$K$5)&lt;0,0,(18-12*S27/$K$5)))</f>
        <v>0</v>
      </c>
      <c r="U27" s="77"/>
      <c r="V27" s="77"/>
      <c r="W27" s="77"/>
      <c r="X27" s="77"/>
      <c r="Y27" s="77"/>
      <c r="Z27" s="77"/>
      <c r="AA27" s="77"/>
      <c r="AB27" s="77"/>
      <c r="AC27" s="77"/>
      <c r="AD27" s="77"/>
      <c r="AE27" s="77"/>
      <c r="AF27" s="77"/>
      <c r="AG27" s="77"/>
      <c r="AH27" s="77"/>
      <c r="AI27" s="77"/>
      <c r="AJ27" s="86"/>
      <c r="AK27" s="77"/>
      <c r="AL27" s="38"/>
      <c r="AM27" s="38"/>
    </row>
    <row r="28" spans="1:39" ht="12.75" customHeight="1" x14ac:dyDescent="0.35">
      <c r="A28" s="52">
        <f t="shared" si="0"/>
        <v>2</v>
      </c>
      <c r="B28" s="53"/>
      <c r="C28" s="53"/>
      <c r="D28" s="53"/>
      <c r="E28" s="53"/>
      <c r="F28" s="53"/>
      <c r="G28" s="53"/>
      <c r="H28" s="53"/>
      <c r="I28" s="54"/>
      <c r="J28" s="87"/>
      <c r="K28" s="57"/>
      <c r="L28" s="57"/>
      <c r="M28" s="88"/>
      <c r="N28" s="88"/>
      <c r="O28" s="85"/>
      <c r="P28" s="85"/>
      <c r="Q28" s="85" t="s">
        <v>123</v>
      </c>
      <c r="R28" s="85" t="s">
        <v>123</v>
      </c>
      <c r="S28" s="55">
        <v>9999</v>
      </c>
      <c r="T28" s="53">
        <f>(J28+K28+L28)+IF((VLOOKUP(Q28,MogulsDD!$A$1:$D$1000,4,FALSE)*(M28+O28)/2)&gt;3.75,3.75,VLOOKUP(Q28,MogulsDD!$A$1:$D$1000,4,FALSE)*(M28+O28)/2)+IF((VLOOKUP(R28,MogulsDD!$A$1:$D$1000,4,FALSE)*(N28+P28)/2)&gt;3.75,3.75,VLOOKUP(R28,MogulsDD!$A$1:$D$1000,4,FALSE)*(N28+P28)/2)+IF((18-12*S28/$K$5)&gt;7.5,7.5,IF((18-12*S28/$K$5)&lt;0,0,(18-12*S28/$K$5)))</f>
        <v>0</v>
      </c>
      <c r="U28" s="77"/>
      <c r="V28" s="77"/>
      <c r="W28" s="77"/>
      <c r="X28" s="77"/>
      <c r="Y28" s="77"/>
      <c r="Z28" s="77"/>
      <c r="AA28" s="77"/>
      <c r="AB28" s="77"/>
      <c r="AC28" s="77"/>
      <c r="AD28" s="77"/>
      <c r="AE28" s="77"/>
      <c r="AF28" s="77"/>
      <c r="AG28" s="77"/>
      <c r="AH28" s="77"/>
      <c r="AI28" s="77"/>
      <c r="AJ28" s="86"/>
      <c r="AK28" s="77"/>
      <c r="AL28" s="38"/>
      <c r="AM28" s="38"/>
    </row>
    <row r="29" spans="1:39" ht="12.75" customHeight="1" x14ac:dyDescent="0.35">
      <c r="A29" s="52">
        <f t="shared" si="0"/>
        <v>2</v>
      </c>
      <c r="B29" s="53"/>
      <c r="C29" s="53"/>
      <c r="D29" s="53"/>
      <c r="E29" s="53"/>
      <c r="F29" s="53"/>
      <c r="G29" s="53"/>
      <c r="H29" s="53"/>
      <c r="I29" s="54"/>
      <c r="J29" s="87"/>
      <c r="K29" s="57"/>
      <c r="L29" s="57"/>
      <c r="M29" s="88"/>
      <c r="N29" s="88"/>
      <c r="O29" s="85"/>
      <c r="P29" s="85"/>
      <c r="Q29" s="85" t="s">
        <v>123</v>
      </c>
      <c r="R29" s="85" t="s">
        <v>123</v>
      </c>
      <c r="S29" s="55">
        <v>9999</v>
      </c>
      <c r="T29" s="53">
        <f>(J29+K29+L29)+IF((VLOOKUP(Q29,MogulsDD!$A$1:$D$1000,4,FALSE)*(M29+O29)/2)&gt;3.75,3.75,VLOOKUP(Q29,MogulsDD!$A$1:$D$1000,4,FALSE)*(M29+O29)/2)+IF((VLOOKUP(R29,MogulsDD!$A$1:$D$1000,4,FALSE)*(N29+P29)/2)&gt;3.75,3.75,VLOOKUP(R29,MogulsDD!$A$1:$D$1000,4,FALSE)*(N29+P29)/2)+IF((18-12*S29/$K$5)&gt;7.5,7.5,IF((18-12*S29/$K$5)&lt;0,0,(18-12*S29/$K$5)))</f>
        <v>0</v>
      </c>
      <c r="U29" s="77"/>
      <c r="V29" s="77"/>
      <c r="W29" s="77"/>
      <c r="X29" s="77"/>
      <c r="Y29" s="77"/>
      <c r="Z29" s="77"/>
      <c r="AA29" s="77"/>
      <c r="AB29" s="77"/>
      <c r="AC29" s="77"/>
      <c r="AD29" s="77"/>
      <c r="AE29" s="77"/>
      <c r="AF29" s="77"/>
      <c r="AG29" s="77"/>
      <c r="AH29" s="77"/>
      <c r="AI29" s="77"/>
      <c r="AJ29" s="86"/>
      <c r="AK29" s="77"/>
      <c r="AL29" s="38"/>
      <c r="AM29" s="38"/>
    </row>
    <row r="30" spans="1:39" ht="12.75" customHeight="1" x14ac:dyDescent="0.35">
      <c r="A30" s="52">
        <f t="shared" si="0"/>
        <v>2</v>
      </c>
      <c r="B30" s="53"/>
      <c r="C30" s="53"/>
      <c r="D30" s="53"/>
      <c r="E30" s="53"/>
      <c r="F30" s="53"/>
      <c r="G30" s="53"/>
      <c r="H30" s="53"/>
      <c r="I30" s="54"/>
      <c r="J30" s="87"/>
      <c r="K30" s="57"/>
      <c r="L30" s="57"/>
      <c r="M30" s="88"/>
      <c r="N30" s="88"/>
      <c r="O30" s="85"/>
      <c r="P30" s="85"/>
      <c r="Q30" s="85" t="s">
        <v>123</v>
      </c>
      <c r="R30" s="85" t="s">
        <v>123</v>
      </c>
      <c r="S30" s="55">
        <v>9999</v>
      </c>
      <c r="T30" s="53">
        <f>(J30+K30+L30)+IF((VLOOKUP(Q30,MogulsDD!$A$1:$D$1000,4,FALSE)*(M30+O30)/2)&gt;3.75,3.75,VLOOKUP(Q30,MogulsDD!$A$1:$D$1000,4,FALSE)*(M30+O30)/2)+IF((VLOOKUP(R30,MogulsDD!$A$1:$D$1000,4,FALSE)*(N30+P30)/2)&gt;3.75,3.75,VLOOKUP(R30,MogulsDD!$A$1:$D$1000,4,FALSE)*(N30+P30)/2)+IF((18-12*S30/$K$5)&gt;7.5,7.5,IF((18-12*S30/$K$5)&lt;0,0,(18-12*S30/$K$5)))</f>
        <v>0</v>
      </c>
      <c r="U30" s="77"/>
      <c r="V30" s="77"/>
      <c r="W30" s="77"/>
      <c r="X30" s="77"/>
      <c r="Y30" s="77"/>
      <c r="Z30" s="77"/>
      <c r="AA30" s="77"/>
      <c r="AB30" s="77"/>
      <c r="AC30" s="77"/>
      <c r="AD30" s="77"/>
      <c r="AE30" s="77"/>
      <c r="AF30" s="77"/>
      <c r="AG30" s="77"/>
      <c r="AH30" s="77"/>
      <c r="AI30" s="77"/>
      <c r="AJ30" s="86"/>
      <c r="AK30" s="77"/>
      <c r="AL30" s="38"/>
      <c r="AM30" s="38"/>
    </row>
    <row r="31" spans="1:39" ht="12.75" customHeight="1" x14ac:dyDescent="0.35">
      <c r="A31" s="52">
        <f t="shared" si="0"/>
        <v>2</v>
      </c>
      <c r="B31" s="53"/>
      <c r="C31" s="53"/>
      <c r="D31" s="53"/>
      <c r="E31" s="53"/>
      <c r="F31" s="53"/>
      <c r="G31" s="53"/>
      <c r="H31" s="53"/>
      <c r="I31" s="54"/>
      <c r="J31" s="87"/>
      <c r="K31" s="57"/>
      <c r="L31" s="57"/>
      <c r="M31" s="88"/>
      <c r="N31" s="88"/>
      <c r="O31" s="85"/>
      <c r="P31" s="85"/>
      <c r="Q31" s="85" t="s">
        <v>123</v>
      </c>
      <c r="R31" s="85" t="s">
        <v>123</v>
      </c>
      <c r="S31" s="55">
        <v>9999</v>
      </c>
      <c r="T31" s="53">
        <f>(J31+K31+L31)+IF((VLOOKUP(Q31,MogulsDD!$A$1:$D$1000,4,FALSE)*(M31+O31)/2)&gt;3.75,3.75,VLOOKUP(Q31,MogulsDD!$A$1:$D$1000,4,FALSE)*(M31+O31)/2)+IF((VLOOKUP(R31,MogulsDD!$A$1:$D$1000,4,FALSE)*(N31+P31)/2)&gt;3.75,3.75,VLOOKUP(R31,MogulsDD!$A$1:$D$1000,4,FALSE)*(N31+P31)/2)+IF((18-12*S31/$K$5)&gt;7.5,7.5,IF((18-12*S31/$K$5)&lt;0,0,(18-12*S31/$K$5)))</f>
        <v>0</v>
      </c>
      <c r="U31" s="77"/>
      <c r="V31" s="77"/>
      <c r="W31" s="77"/>
      <c r="X31" s="77"/>
      <c r="Y31" s="77"/>
      <c r="Z31" s="77"/>
      <c r="AA31" s="77"/>
      <c r="AB31" s="77"/>
      <c r="AC31" s="77"/>
      <c r="AD31" s="77"/>
      <c r="AE31" s="77"/>
      <c r="AF31" s="77"/>
      <c r="AG31" s="77"/>
      <c r="AH31" s="77"/>
      <c r="AI31" s="77"/>
      <c r="AJ31" s="86"/>
      <c r="AK31" s="77"/>
      <c r="AL31" s="38"/>
      <c r="AM31" s="38"/>
    </row>
    <row r="32" spans="1:39" ht="12.75" customHeight="1" x14ac:dyDescent="0.35">
      <c r="A32" s="52">
        <f t="shared" si="0"/>
        <v>2</v>
      </c>
      <c r="B32" s="53"/>
      <c r="C32" s="53"/>
      <c r="D32" s="53"/>
      <c r="E32" s="53"/>
      <c r="F32" s="53"/>
      <c r="G32" s="53"/>
      <c r="H32" s="53"/>
      <c r="I32" s="54"/>
      <c r="J32" s="87"/>
      <c r="K32" s="57"/>
      <c r="L32" s="57"/>
      <c r="M32" s="88"/>
      <c r="N32" s="88"/>
      <c r="O32" s="85"/>
      <c r="P32" s="85"/>
      <c r="Q32" s="85" t="s">
        <v>123</v>
      </c>
      <c r="R32" s="85" t="s">
        <v>123</v>
      </c>
      <c r="S32" s="55">
        <v>9999</v>
      </c>
      <c r="T32" s="53">
        <f>(J32+K32+L32)+IF((VLOOKUP(Q32,MogulsDD!$A$1:$D$1000,4,FALSE)*(M32+O32)/2)&gt;3.75,3.75,VLOOKUP(Q32,MogulsDD!$A$1:$D$1000,4,FALSE)*(M32+O32)/2)+IF((VLOOKUP(R32,MogulsDD!$A$1:$D$1000,4,FALSE)*(N32+P32)/2)&gt;3.75,3.75,VLOOKUP(R32,MogulsDD!$A$1:$D$1000,4,FALSE)*(N32+P32)/2)+IF((18-12*S32/$K$5)&gt;7.5,7.5,IF((18-12*S32/$K$5)&lt;0,0,(18-12*S32/$K$5)))</f>
        <v>0</v>
      </c>
      <c r="U32" s="77"/>
      <c r="V32" s="77"/>
      <c r="W32" s="77"/>
      <c r="X32" s="77"/>
      <c r="Y32" s="77"/>
      <c r="Z32" s="77"/>
      <c r="AA32" s="77"/>
      <c r="AB32" s="77"/>
      <c r="AC32" s="77"/>
      <c r="AD32" s="77"/>
      <c r="AE32" s="77"/>
      <c r="AF32" s="77"/>
      <c r="AG32" s="77"/>
      <c r="AH32" s="77"/>
      <c r="AI32" s="77"/>
      <c r="AJ32" s="86"/>
      <c r="AK32" s="77"/>
      <c r="AL32" s="38"/>
      <c r="AM32" s="38"/>
    </row>
    <row r="33" spans="1:39" ht="12.75" customHeight="1" x14ac:dyDescent="0.35">
      <c r="A33" s="52">
        <f t="shared" si="0"/>
        <v>2</v>
      </c>
      <c r="B33" s="53"/>
      <c r="C33" s="53"/>
      <c r="D33" s="53"/>
      <c r="E33" s="53"/>
      <c r="F33" s="53"/>
      <c r="G33" s="53"/>
      <c r="H33" s="53"/>
      <c r="I33" s="54"/>
      <c r="J33" s="87"/>
      <c r="K33" s="57"/>
      <c r="L33" s="57"/>
      <c r="M33" s="88"/>
      <c r="N33" s="88"/>
      <c r="O33" s="85"/>
      <c r="P33" s="85"/>
      <c r="Q33" s="85" t="s">
        <v>123</v>
      </c>
      <c r="R33" s="85" t="s">
        <v>123</v>
      </c>
      <c r="S33" s="55">
        <v>9999</v>
      </c>
      <c r="T33" s="53">
        <f>(J33+K33+L33)+IF((VLOOKUP(Q33,MogulsDD!$A$1:$D$1000,4,FALSE)*(M33+O33)/2)&gt;3.75,3.75,VLOOKUP(Q33,MogulsDD!$A$1:$D$1000,4,FALSE)*(M33+O33)/2)+IF((VLOOKUP(R33,MogulsDD!$A$1:$D$1000,4,FALSE)*(N33+P33)/2)&gt;3.75,3.75,VLOOKUP(R33,MogulsDD!$A$1:$D$1000,4,FALSE)*(N33+P33)/2)+IF((18-12*S33/$K$5)&gt;7.5,7.5,IF((18-12*S33/$K$5)&lt;0,0,(18-12*S33/$K$5)))</f>
        <v>0</v>
      </c>
      <c r="U33" s="77"/>
      <c r="V33" s="77"/>
      <c r="W33" s="77"/>
      <c r="X33" s="77"/>
      <c r="Y33" s="77"/>
      <c r="Z33" s="77"/>
      <c r="AA33" s="77"/>
      <c r="AB33" s="77"/>
      <c r="AC33" s="77"/>
      <c r="AD33" s="77"/>
      <c r="AE33" s="77"/>
      <c r="AF33" s="77"/>
      <c r="AG33" s="77"/>
      <c r="AH33" s="77"/>
      <c r="AI33" s="77"/>
      <c r="AJ33" s="86"/>
      <c r="AK33" s="77"/>
      <c r="AL33" s="38"/>
      <c r="AM33" s="38"/>
    </row>
    <row r="34" spans="1:39" ht="12.75" customHeight="1" x14ac:dyDescent="0.35">
      <c r="A34" s="52">
        <f t="shared" si="0"/>
        <v>2</v>
      </c>
      <c r="B34" s="53"/>
      <c r="C34" s="53"/>
      <c r="D34" s="53"/>
      <c r="E34" s="53"/>
      <c r="F34" s="53"/>
      <c r="G34" s="53"/>
      <c r="H34" s="53"/>
      <c r="I34" s="54"/>
      <c r="J34" s="87"/>
      <c r="K34" s="57"/>
      <c r="L34" s="57"/>
      <c r="M34" s="88"/>
      <c r="N34" s="88"/>
      <c r="O34" s="85"/>
      <c r="P34" s="85"/>
      <c r="Q34" s="85" t="s">
        <v>123</v>
      </c>
      <c r="R34" s="85" t="s">
        <v>123</v>
      </c>
      <c r="S34" s="55">
        <v>9999</v>
      </c>
      <c r="T34" s="53">
        <f>(J34+K34+L34)+IF((VLOOKUP(Q34,MogulsDD!$A$1:$D$1000,4,FALSE)*(M34+O34)/2)&gt;3.75,3.75,VLOOKUP(Q34,MogulsDD!$A$1:$D$1000,4,FALSE)*(M34+O34)/2)+IF((VLOOKUP(R34,MogulsDD!$A$1:$D$1000,4,FALSE)*(N34+P34)/2)&gt;3.75,3.75,VLOOKUP(R34,MogulsDD!$A$1:$D$1000,4,FALSE)*(N34+P34)/2)+IF((18-12*S34/$K$5)&gt;7.5,7.5,IF((18-12*S34/$K$5)&lt;0,0,(18-12*S34/$K$5)))</f>
        <v>0</v>
      </c>
      <c r="U34" s="77"/>
      <c r="V34" s="77"/>
      <c r="W34" s="77"/>
      <c r="X34" s="77"/>
      <c r="Y34" s="77"/>
      <c r="Z34" s="77"/>
      <c r="AA34" s="77"/>
      <c r="AB34" s="77"/>
      <c r="AC34" s="77"/>
      <c r="AD34" s="77"/>
      <c r="AE34" s="77"/>
      <c r="AF34" s="77"/>
      <c r="AG34" s="77"/>
      <c r="AH34" s="77"/>
      <c r="AI34" s="77"/>
      <c r="AJ34" s="86"/>
      <c r="AK34" s="77"/>
      <c r="AL34" s="38"/>
      <c r="AM34" s="38"/>
    </row>
    <row r="35" spans="1:39" ht="12.75" customHeight="1" x14ac:dyDescent="0.35">
      <c r="A35" s="52">
        <f t="shared" si="0"/>
        <v>2</v>
      </c>
      <c r="B35" s="53"/>
      <c r="C35" s="53"/>
      <c r="D35" s="53"/>
      <c r="E35" s="53"/>
      <c r="F35" s="53"/>
      <c r="G35" s="53"/>
      <c r="H35" s="53"/>
      <c r="I35" s="54"/>
      <c r="J35" s="87"/>
      <c r="K35" s="57"/>
      <c r="L35" s="57"/>
      <c r="M35" s="88"/>
      <c r="N35" s="88"/>
      <c r="O35" s="85"/>
      <c r="P35" s="85"/>
      <c r="Q35" s="85" t="s">
        <v>123</v>
      </c>
      <c r="R35" s="85" t="s">
        <v>123</v>
      </c>
      <c r="S35" s="55">
        <v>9999</v>
      </c>
      <c r="T35" s="53">
        <f>(J35+K35+L35)+IF((VLOOKUP(Q35,MogulsDD!$A$1:$D$1000,4,FALSE)*(M35+O35)/2)&gt;3.75,3.75,VLOOKUP(Q35,MogulsDD!$A$1:$D$1000,4,FALSE)*(M35+O35)/2)+IF((VLOOKUP(R35,MogulsDD!$A$1:$D$1000,4,FALSE)*(N35+P35)/2)&gt;3.75,3.75,VLOOKUP(R35,MogulsDD!$A$1:$D$1000,4,FALSE)*(N35+P35)/2)+IF((18-12*S35/$K$5)&gt;7.5,7.5,IF((18-12*S35/$K$5)&lt;0,0,(18-12*S35/$K$5)))</f>
        <v>0</v>
      </c>
      <c r="U35" s="77"/>
      <c r="V35" s="77"/>
      <c r="W35" s="77"/>
      <c r="X35" s="77"/>
      <c r="Y35" s="77"/>
      <c r="Z35" s="77"/>
      <c r="AA35" s="77"/>
      <c r="AB35" s="77"/>
      <c r="AC35" s="77"/>
      <c r="AD35" s="77"/>
      <c r="AE35" s="77"/>
      <c r="AF35" s="77"/>
      <c r="AG35" s="77"/>
      <c r="AH35" s="77"/>
      <c r="AI35" s="77"/>
      <c r="AJ35" s="86"/>
      <c r="AK35" s="77"/>
      <c r="AL35" s="38"/>
      <c r="AM35" s="38"/>
    </row>
    <row r="36" spans="1:39" ht="12.75" customHeight="1" x14ac:dyDescent="0.35">
      <c r="A36" s="52">
        <f t="shared" si="0"/>
        <v>2</v>
      </c>
      <c r="B36" s="53"/>
      <c r="C36" s="53"/>
      <c r="D36" s="53"/>
      <c r="E36" s="53"/>
      <c r="F36" s="53"/>
      <c r="G36" s="53"/>
      <c r="H36" s="53"/>
      <c r="I36" s="54"/>
      <c r="J36" s="87"/>
      <c r="K36" s="57"/>
      <c r="L36" s="57"/>
      <c r="M36" s="88"/>
      <c r="N36" s="88"/>
      <c r="O36" s="85"/>
      <c r="P36" s="85"/>
      <c r="Q36" s="85" t="s">
        <v>123</v>
      </c>
      <c r="R36" s="85" t="s">
        <v>123</v>
      </c>
      <c r="S36" s="55">
        <v>9999</v>
      </c>
      <c r="T36" s="53">
        <f>(J36+K36+L36)+IF((VLOOKUP(Q36,MogulsDD!$A$1:$D$1000,4,FALSE)*(M36+O36)/2)&gt;3.75,3.75,VLOOKUP(Q36,MogulsDD!$A$1:$D$1000,4,FALSE)*(M36+O36)/2)+IF((VLOOKUP(R36,MogulsDD!$A$1:$D$1000,4,FALSE)*(N36+P36)/2)&gt;3.75,3.75,VLOOKUP(R36,MogulsDD!$A$1:$D$1000,4,FALSE)*(N36+P36)/2)+IF((18-12*S36/$K$5)&gt;7.5,7.5,IF((18-12*S36/$K$5)&lt;0,0,(18-12*S36/$K$5)))</f>
        <v>0</v>
      </c>
      <c r="U36" s="77"/>
      <c r="V36" s="77"/>
      <c r="W36" s="77"/>
      <c r="X36" s="77"/>
      <c r="Y36" s="77"/>
      <c r="Z36" s="77"/>
      <c r="AA36" s="77"/>
      <c r="AB36" s="77"/>
      <c r="AC36" s="77"/>
      <c r="AD36" s="77"/>
      <c r="AE36" s="77"/>
      <c r="AF36" s="77"/>
      <c r="AG36" s="77"/>
      <c r="AH36" s="77"/>
      <c r="AI36" s="77"/>
      <c r="AJ36" s="86"/>
      <c r="AK36" s="77"/>
      <c r="AL36" s="38"/>
      <c r="AM36" s="38"/>
    </row>
    <row r="37" spans="1:39" ht="12.75" customHeight="1" x14ac:dyDescent="0.35">
      <c r="A37" s="52">
        <f t="shared" si="0"/>
        <v>2</v>
      </c>
      <c r="B37" s="61"/>
      <c r="C37" s="61"/>
      <c r="D37" s="61"/>
      <c r="E37" s="61"/>
      <c r="F37" s="61"/>
      <c r="G37" s="61"/>
      <c r="H37" s="61"/>
      <c r="I37" s="62"/>
      <c r="J37" s="89"/>
      <c r="K37" s="60"/>
      <c r="L37" s="60"/>
      <c r="M37" s="90"/>
      <c r="N37" s="90"/>
      <c r="O37" s="92"/>
      <c r="P37" s="92"/>
      <c r="Q37" s="85" t="s">
        <v>123</v>
      </c>
      <c r="R37" s="85" t="s">
        <v>123</v>
      </c>
      <c r="S37" s="55">
        <v>9999</v>
      </c>
      <c r="T37" s="53">
        <f>(J37+K37+L37)+IF((VLOOKUP(Q37,MogulsDD!$A$1:$D$1000,4,FALSE)*(M37+O37)/2)&gt;3.75,3.75,VLOOKUP(Q37,MogulsDD!$A$1:$D$1000,4,FALSE)*(M37+O37)/2)+IF((VLOOKUP(R37,MogulsDD!$A$1:$D$1000,4,FALSE)*(N37+P37)/2)&gt;3.75,3.75,VLOOKUP(R37,MogulsDD!$A$1:$D$1000,4,FALSE)*(N37+P37)/2)+IF((18-12*S37/$K$5)&gt;7.5,7.5,IF((18-12*S37/$K$5)&lt;0,0,(18-12*S37/$K$5)))</f>
        <v>0</v>
      </c>
      <c r="U37" s="77"/>
      <c r="V37" s="77"/>
      <c r="W37" s="77"/>
      <c r="X37" s="77"/>
      <c r="Y37" s="77"/>
      <c r="Z37" s="77"/>
      <c r="AA37" s="77"/>
      <c r="AB37" s="77"/>
      <c r="AC37" s="77"/>
      <c r="AD37" s="77"/>
      <c r="AE37" s="77"/>
      <c r="AF37" s="77"/>
      <c r="AG37" s="77"/>
      <c r="AH37" s="77"/>
      <c r="AI37" s="77"/>
      <c r="AJ37" s="86"/>
      <c r="AK37" s="77"/>
      <c r="AL37" s="38"/>
      <c r="AM37" s="38"/>
    </row>
    <row r="38" spans="1:39" ht="12.75" customHeight="1" x14ac:dyDescent="0.35">
      <c r="A38" s="40"/>
      <c r="B38" s="38"/>
      <c r="C38" s="38"/>
      <c r="D38" s="38"/>
      <c r="E38" s="38"/>
      <c r="F38" s="38"/>
      <c r="G38" s="38"/>
      <c r="H38" s="38"/>
      <c r="I38" s="38"/>
      <c r="J38" s="38"/>
      <c r="K38" s="38"/>
      <c r="L38" s="38"/>
      <c r="M38" s="38"/>
      <c r="N38" s="38"/>
      <c r="O38" s="38"/>
      <c r="P38" s="38"/>
      <c r="Q38" s="38"/>
      <c r="R38" s="38"/>
      <c r="S38" s="38"/>
      <c r="T38" s="93"/>
      <c r="U38" s="77"/>
      <c r="V38" s="77"/>
      <c r="W38" s="77"/>
      <c r="X38" s="77"/>
      <c r="Y38" s="77"/>
      <c r="Z38" s="77"/>
      <c r="AA38" s="77"/>
      <c r="AB38" s="77"/>
      <c r="AC38" s="77"/>
      <c r="AD38" s="77"/>
      <c r="AE38" s="77"/>
      <c r="AF38" s="77"/>
      <c r="AG38" s="77"/>
      <c r="AH38" s="77"/>
      <c r="AI38" s="77"/>
      <c r="AJ38" s="77"/>
      <c r="AK38" s="77"/>
      <c r="AL38" s="38"/>
      <c r="AM38" s="38"/>
    </row>
    <row r="39" spans="1:39" ht="12.75" customHeight="1" x14ac:dyDescent="0.4">
      <c r="A39" s="64"/>
      <c r="B39" s="65"/>
      <c r="C39" s="45"/>
      <c r="D39" s="45"/>
      <c r="E39" s="66" t="s">
        <v>104</v>
      </c>
      <c r="F39" s="45"/>
      <c r="G39" s="45"/>
      <c r="H39" s="45"/>
      <c r="I39" s="46"/>
      <c r="J39" s="78"/>
      <c r="K39" s="45"/>
      <c r="L39" s="45"/>
      <c r="M39" s="45"/>
      <c r="N39" s="45"/>
      <c r="O39" s="45"/>
      <c r="P39" s="45"/>
      <c r="Q39" s="45"/>
      <c r="R39" s="45"/>
      <c r="S39" s="45"/>
      <c r="T39" s="94"/>
      <c r="U39" s="77"/>
      <c r="V39" s="77"/>
      <c r="W39" s="77"/>
      <c r="X39" s="77"/>
      <c r="Y39" s="77"/>
      <c r="Z39" s="77"/>
      <c r="AA39" s="77"/>
      <c r="AB39" s="77"/>
      <c r="AC39" s="77"/>
      <c r="AD39" s="77"/>
      <c r="AE39" s="77"/>
      <c r="AF39" s="77"/>
      <c r="AG39" s="77"/>
      <c r="AH39" s="77"/>
      <c r="AI39" s="77"/>
      <c r="AJ39" s="77"/>
      <c r="AK39" s="77"/>
      <c r="AL39" s="38"/>
      <c r="AM39" s="38"/>
    </row>
    <row r="40" spans="1:39" ht="12.75" customHeight="1" x14ac:dyDescent="0.4">
      <c r="A40" s="47"/>
      <c r="B40" s="48" t="s">
        <v>91</v>
      </c>
      <c r="C40" s="48" t="s">
        <v>92</v>
      </c>
      <c r="D40" s="48" t="s">
        <v>93</v>
      </c>
      <c r="E40" s="48" t="s">
        <v>94</v>
      </c>
      <c r="F40" s="48" t="s">
        <v>96</v>
      </c>
      <c r="G40" s="48" t="s">
        <v>108</v>
      </c>
      <c r="H40" s="48" t="s">
        <v>97</v>
      </c>
      <c r="I40" s="49" t="s">
        <v>68</v>
      </c>
      <c r="J40" s="47" t="s">
        <v>98</v>
      </c>
      <c r="K40" s="48" t="s">
        <v>99</v>
      </c>
      <c r="L40" s="48" t="s">
        <v>100</v>
      </c>
      <c r="M40" s="48" t="s">
        <v>112</v>
      </c>
      <c r="N40" s="48" t="s">
        <v>113</v>
      </c>
      <c r="O40" s="48" t="s">
        <v>114</v>
      </c>
      <c r="P40" s="48" t="s">
        <v>115</v>
      </c>
      <c r="Q40" s="48" t="s">
        <v>116</v>
      </c>
      <c r="R40" s="48" t="s">
        <v>117</v>
      </c>
      <c r="S40" s="48"/>
      <c r="T40" s="80" t="s">
        <v>102</v>
      </c>
      <c r="U40" s="81"/>
      <c r="V40" s="81"/>
      <c r="W40" s="81"/>
      <c r="X40" s="81"/>
      <c r="Y40" s="81"/>
      <c r="Z40" s="81"/>
      <c r="AA40" s="81"/>
      <c r="AB40" s="81"/>
      <c r="AC40" s="81"/>
      <c r="AD40" s="81"/>
      <c r="AE40" s="81"/>
      <c r="AF40" s="81"/>
      <c r="AG40" s="81"/>
      <c r="AH40" s="81"/>
      <c r="AI40" s="81"/>
      <c r="AJ40" s="82"/>
      <c r="AK40" s="77"/>
      <c r="AL40" s="38"/>
      <c r="AM40" s="38"/>
    </row>
    <row r="41" spans="1:39" ht="12.75" customHeight="1" x14ac:dyDescent="0.35">
      <c r="A41" s="52">
        <f t="shared" ref="A41:A140" si="1">RANK(T41,$T$41:$T$140,0)</f>
        <v>1</v>
      </c>
      <c r="B41" s="67"/>
      <c r="C41" s="53"/>
      <c r="D41" s="53"/>
      <c r="E41" s="53"/>
      <c r="F41" s="53"/>
      <c r="G41" s="53"/>
      <c r="H41" s="53"/>
      <c r="I41" s="54"/>
      <c r="J41" s="83"/>
      <c r="K41" s="55"/>
      <c r="L41" s="55"/>
      <c r="M41" s="84"/>
      <c r="N41" s="84"/>
      <c r="O41" s="85"/>
      <c r="P41" s="85"/>
      <c r="Q41" s="85" t="s">
        <v>123</v>
      </c>
      <c r="R41" s="85" t="s">
        <v>123</v>
      </c>
      <c r="S41" s="55">
        <v>9999</v>
      </c>
      <c r="T41" s="53">
        <f>(J41+K41+L41)+IF((VLOOKUP(Q41,MogulsDD!$A$1:$C$1000,3,FALSE)*(M41+O41)/2)&gt;3.75,3.75,VLOOKUP(Q41,MogulsDD!$A$1:$C$1000,3,FALSE)*(M41+O41)/2)+IF((VLOOKUP(R41,MogulsDD!$A$1:$C$1000,3,FALSE)*(N41+P41)/2)&gt;3.75,3.75,VLOOKUP(R41,MogulsDD!$A$1:$C$1000,3,FALSE)*(N41+P41)/2)+IF((18-12*S41/$J$5)&gt;7.5,7.5,IF((18-12*S41/$J$5)&lt;0,0,(18-12*S41/$J$5)))</f>
        <v>0</v>
      </c>
      <c r="U41" s="77"/>
      <c r="V41" s="77"/>
      <c r="W41" s="77"/>
      <c r="X41" s="77"/>
      <c r="Y41" s="77"/>
      <c r="Z41" s="77"/>
      <c r="AA41" s="77"/>
      <c r="AB41" s="77"/>
      <c r="AC41" s="77"/>
      <c r="AD41" s="77"/>
      <c r="AE41" s="77"/>
      <c r="AF41" s="77"/>
      <c r="AG41" s="77"/>
      <c r="AH41" s="77"/>
      <c r="AI41" s="77"/>
      <c r="AJ41" s="86"/>
      <c r="AK41" s="77"/>
      <c r="AL41" s="38"/>
      <c r="AM41" s="38"/>
    </row>
    <row r="42" spans="1:39" ht="12.75" customHeight="1" x14ac:dyDescent="0.35">
      <c r="A42" s="52">
        <f t="shared" si="1"/>
        <v>1</v>
      </c>
      <c r="B42" s="67"/>
      <c r="C42" s="53"/>
      <c r="D42" s="53"/>
      <c r="E42" s="53"/>
      <c r="F42" s="53"/>
      <c r="G42" s="53"/>
      <c r="H42" s="53"/>
      <c r="I42" s="54"/>
      <c r="J42" s="87"/>
      <c r="K42" s="57"/>
      <c r="L42" s="57"/>
      <c r="M42" s="88"/>
      <c r="N42" s="88"/>
      <c r="O42" s="85"/>
      <c r="P42" s="85"/>
      <c r="Q42" s="85" t="s">
        <v>123</v>
      </c>
      <c r="R42" s="85" t="s">
        <v>123</v>
      </c>
      <c r="S42" s="55">
        <v>9999</v>
      </c>
      <c r="T42" s="53">
        <f>(J42+K42+L42)+IF((VLOOKUP(Q42,MogulsDD!$A$1:$C$1000,3,FALSE)*(M42+O42)/2)&gt;3.75,3.75,VLOOKUP(Q42,MogulsDD!$A$1:$C$1000,3,FALSE)*(M42+O42)/2)+IF((VLOOKUP(R42,MogulsDD!$A$1:$C$1000,3,FALSE)*(N42+P42)/2)&gt;3.75,3.75,VLOOKUP(R42,MogulsDD!$A$1:$C$1000,3,FALSE)*(N42+P42)/2)+IF((18-12*S42/$J$5)&gt;7.5,7.5,IF((18-12*S42/$J$5)&lt;0,0,(18-12*S42/$J$5)))</f>
        <v>0</v>
      </c>
      <c r="U42" s="77"/>
      <c r="V42" s="77"/>
      <c r="W42" s="77"/>
      <c r="X42" s="77"/>
      <c r="Y42" s="77"/>
      <c r="Z42" s="77"/>
      <c r="AA42" s="77"/>
      <c r="AB42" s="77"/>
      <c r="AC42" s="77"/>
      <c r="AD42" s="77"/>
      <c r="AE42" s="77"/>
      <c r="AF42" s="77"/>
      <c r="AG42" s="77"/>
      <c r="AH42" s="77"/>
      <c r="AI42" s="77"/>
      <c r="AJ42" s="86"/>
      <c r="AK42" s="77"/>
      <c r="AL42" s="38"/>
      <c r="AM42" s="38"/>
    </row>
    <row r="43" spans="1:39" ht="12.75" customHeight="1" x14ac:dyDescent="0.35">
      <c r="A43" s="52">
        <f t="shared" si="1"/>
        <v>1</v>
      </c>
      <c r="B43" s="67"/>
      <c r="C43" s="53"/>
      <c r="D43" s="53"/>
      <c r="E43" s="53"/>
      <c r="F43" s="53"/>
      <c r="G43" s="53"/>
      <c r="H43" s="53"/>
      <c r="I43" s="54"/>
      <c r="J43" s="87"/>
      <c r="K43" s="57"/>
      <c r="L43" s="57"/>
      <c r="M43" s="88"/>
      <c r="N43" s="88"/>
      <c r="O43" s="85"/>
      <c r="P43" s="85"/>
      <c r="Q43" s="85" t="s">
        <v>123</v>
      </c>
      <c r="R43" s="85" t="s">
        <v>123</v>
      </c>
      <c r="S43" s="55">
        <v>9999</v>
      </c>
      <c r="T43" s="53">
        <f>(J43+K43+L43)+IF((VLOOKUP(Q43,MogulsDD!$A$1:$C$1000,3,FALSE)*(M43+O43)/2)&gt;3.75,3.75,VLOOKUP(Q43,MogulsDD!$A$1:$C$1000,3,FALSE)*(M43+O43)/2)+IF((VLOOKUP(R43,MogulsDD!$A$1:$C$1000,3,FALSE)*(N43+P43)/2)&gt;3.75,3.75,VLOOKUP(R43,MogulsDD!$A$1:$C$1000,3,FALSE)*(N43+P43)/2)+IF((18-12*S43/$J$5)&gt;7.5,7.5,IF((18-12*S43/$J$5)&lt;0,0,(18-12*S43/$J$5)))</f>
        <v>0</v>
      </c>
      <c r="U43" s="77"/>
      <c r="V43" s="77"/>
      <c r="W43" s="77"/>
      <c r="X43" s="77"/>
      <c r="Y43" s="77"/>
      <c r="Z43" s="77"/>
      <c r="AA43" s="77"/>
      <c r="AB43" s="77"/>
      <c r="AC43" s="77"/>
      <c r="AD43" s="77"/>
      <c r="AE43" s="77"/>
      <c r="AF43" s="77"/>
      <c r="AG43" s="77"/>
      <c r="AH43" s="77"/>
      <c r="AI43" s="77"/>
      <c r="AJ43" s="86"/>
      <c r="AK43" s="77"/>
      <c r="AL43" s="38"/>
      <c r="AM43" s="38"/>
    </row>
    <row r="44" spans="1:39" ht="12.75" customHeight="1" x14ac:dyDescent="0.35">
      <c r="A44" s="52">
        <f t="shared" si="1"/>
        <v>1</v>
      </c>
      <c r="B44" s="67"/>
      <c r="C44" s="53"/>
      <c r="D44" s="53"/>
      <c r="E44" s="53"/>
      <c r="F44" s="53"/>
      <c r="G44" s="53"/>
      <c r="H44" s="53"/>
      <c r="I44" s="54"/>
      <c r="J44" s="87"/>
      <c r="K44" s="57"/>
      <c r="L44" s="57"/>
      <c r="M44" s="88"/>
      <c r="N44" s="88"/>
      <c r="O44" s="85"/>
      <c r="P44" s="85"/>
      <c r="Q44" s="85" t="s">
        <v>123</v>
      </c>
      <c r="R44" s="85" t="s">
        <v>123</v>
      </c>
      <c r="S44" s="55">
        <v>9999</v>
      </c>
      <c r="T44" s="53">
        <f>(J44+K44+L44)+IF((VLOOKUP(Q44,MogulsDD!$A$1:$C$1000,3,FALSE)*(M44+O44)/2)&gt;3.75,3.75,VLOOKUP(Q44,MogulsDD!$A$1:$C$1000,3,FALSE)*(M44+O44)/2)+IF((VLOOKUP(R44,MogulsDD!$A$1:$C$1000,3,FALSE)*(N44+P44)/2)&gt;3.75,3.75,VLOOKUP(R44,MogulsDD!$A$1:$C$1000,3,FALSE)*(N44+P44)/2)+IF((18-12*S44/$J$5)&gt;7.5,7.5,IF((18-12*S44/$J$5)&lt;0,0,(18-12*S44/$J$5)))</f>
        <v>0</v>
      </c>
      <c r="U44" s="77"/>
      <c r="V44" s="77"/>
      <c r="W44" s="77"/>
      <c r="X44" s="77"/>
      <c r="Y44" s="77"/>
      <c r="Z44" s="77"/>
      <c r="AA44" s="77"/>
      <c r="AB44" s="77"/>
      <c r="AC44" s="77"/>
      <c r="AD44" s="77"/>
      <c r="AE44" s="77"/>
      <c r="AF44" s="77"/>
      <c r="AG44" s="77"/>
      <c r="AH44" s="77"/>
      <c r="AI44" s="77"/>
      <c r="AJ44" s="86"/>
      <c r="AK44" s="77"/>
      <c r="AL44" s="38"/>
      <c r="AM44" s="38"/>
    </row>
    <row r="45" spans="1:39" ht="12.75" customHeight="1" x14ac:dyDescent="0.35">
      <c r="A45" s="52">
        <f t="shared" si="1"/>
        <v>1</v>
      </c>
      <c r="B45" s="67"/>
      <c r="C45" s="53"/>
      <c r="D45" s="53"/>
      <c r="E45" s="53"/>
      <c r="F45" s="53"/>
      <c r="G45" s="53"/>
      <c r="H45" s="53"/>
      <c r="I45" s="54"/>
      <c r="J45" s="87"/>
      <c r="K45" s="57"/>
      <c r="L45" s="57"/>
      <c r="M45" s="88"/>
      <c r="N45" s="88"/>
      <c r="O45" s="85"/>
      <c r="P45" s="85"/>
      <c r="Q45" s="85" t="s">
        <v>123</v>
      </c>
      <c r="R45" s="85" t="s">
        <v>123</v>
      </c>
      <c r="S45" s="55">
        <v>9999</v>
      </c>
      <c r="T45" s="53">
        <f>(J45+K45+L45)+IF((VLOOKUP(Q45,MogulsDD!$A$1:$C$1000,3,FALSE)*(M45+O45)/2)&gt;3.75,3.75,VLOOKUP(Q45,MogulsDD!$A$1:$C$1000,3,FALSE)*(M45+O45)/2)+IF((VLOOKUP(R45,MogulsDD!$A$1:$C$1000,3,FALSE)*(N45+P45)/2)&gt;3.75,3.75,VLOOKUP(R45,MogulsDD!$A$1:$C$1000,3,FALSE)*(N45+P45)/2)+IF((18-12*S45/$J$5)&gt;7.5,7.5,IF((18-12*S45/$J$5)&lt;0,0,(18-12*S45/$J$5)))</f>
        <v>0</v>
      </c>
      <c r="U45" s="77"/>
      <c r="V45" s="77"/>
      <c r="W45" s="77"/>
      <c r="X45" s="77"/>
      <c r="Y45" s="77"/>
      <c r="Z45" s="77"/>
      <c r="AA45" s="77"/>
      <c r="AB45" s="77"/>
      <c r="AC45" s="77"/>
      <c r="AD45" s="77"/>
      <c r="AE45" s="77"/>
      <c r="AF45" s="77"/>
      <c r="AG45" s="77"/>
      <c r="AH45" s="77"/>
      <c r="AI45" s="77"/>
      <c r="AJ45" s="86"/>
      <c r="AK45" s="77"/>
      <c r="AL45" s="38"/>
      <c r="AM45" s="38"/>
    </row>
    <row r="46" spans="1:39" ht="12.75" customHeight="1" x14ac:dyDescent="0.35">
      <c r="A46" s="52">
        <f t="shared" si="1"/>
        <v>1</v>
      </c>
      <c r="B46" s="67"/>
      <c r="C46" s="53"/>
      <c r="D46" s="53"/>
      <c r="E46" s="53"/>
      <c r="F46" s="53"/>
      <c r="G46" s="53"/>
      <c r="H46" s="53"/>
      <c r="I46" s="54"/>
      <c r="J46" s="87"/>
      <c r="K46" s="57"/>
      <c r="L46" s="57"/>
      <c r="M46" s="88"/>
      <c r="N46" s="88"/>
      <c r="O46" s="85"/>
      <c r="P46" s="85"/>
      <c r="Q46" s="85" t="s">
        <v>123</v>
      </c>
      <c r="R46" s="85" t="s">
        <v>123</v>
      </c>
      <c r="S46" s="55">
        <v>9999</v>
      </c>
      <c r="T46" s="53">
        <f>(J46+K46+L46)+IF((VLOOKUP(Q46,MogulsDD!$A$1:$C$1000,3,FALSE)*(M46+O46)/2)&gt;3.75,3.75,VLOOKUP(Q46,MogulsDD!$A$1:$C$1000,3,FALSE)*(M46+O46)/2)+IF((VLOOKUP(R46,MogulsDD!$A$1:$C$1000,3,FALSE)*(N46+P46)/2)&gt;3.75,3.75,VLOOKUP(R46,MogulsDD!$A$1:$C$1000,3,FALSE)*(N46+P46)/2)+IF((18-12*S46/$J$5)&gt;7.5,7.5,IF((18-12*S46/$J$5)&lt;0,0,(18-12*S46/$J$5)))</f>
        <v>0</v>
      </c>
      <c r="U46" s="77"/>
      <c r="V46" s="77"/>
      <c r="W46" s="77"/>
      <c r="X46" s="77"/>
      <c r="Y46" s="77"/>
      <c r="Z46" s="77"/>
      <c r="AA46" s="77"/>
      <c r="AB46" s="77"/>
      <c r="AC46" s="77"/>
      <c r="AD46" s="77"/>
      <c r="AE46" s="77"/>
      <c r="AF46" s="77"/>
      <c r="AG46" s="77"/>
      <c r="AH46" s="77"/>
      <c r="AI46" s="77"/>
      <c r="AJ46" s="86"/>
      <c r="AK46" s="77"/>
      <c r="AL46" s="38"/>
      <c r="AM46" s="38"/>
    </row>
    <row r="47" spans="1:39" ht="12.75" customHeight="1" x14ac:dyDescent="0.35">
      <c r="A47" s="52">
        <f t="shared" si="1"/>
        <v>1</v>
      </c>
      <c r="B47" s="67"/>
      <c r="C47" s="53"/>
      <c r="D47" s="53"/>
      <c r="E47" s="53"/>
      <c r="F47" s="53"/>
      <c r="G47" s="53"/>
      <c r="H47" s="53"/>
      <c r="I47" s="54"/>
      <c r="J47" s="87"/>
      <c r="K47" s="57"/>
      <c r="L47" s="57"/>
      <c r="M47" s="88"/>
      <c r="N47" s="88"/>
      <c r="O47" s="85"/>
      <c r="P47" s="85"/>
      <c r="Q47" s="85" t="s">
        <v>123</v>
      </c>
      <c r="R47" s="85" t="s">
        <v>123</v>
      </c>
      <c r="S47" s="55">
        <v>9999</v>
      </c>
      <c r="T47" s="53">
        <f>(J47+K47+L47)+IF((VLOOKUP(Q47,MogulsDD!$A$1:$C$1000,3,FALSE)*(M47+O47)/2)&gt;3.75,3.75,VLOOKUP(Q47,MogulsDD!$A$1:$C$1000,3,FALSE)*(M47+O47)/2)+IF((VLOOKUP(R47,MogulsDD!$A$1:$C$1000,3,FALSE)*(N47+P47)/2)&gt;3.75,3.75,VLOOKUP(R47,MogulsDD!$A$1:$C$1000,3,FALSE)*(N47+P47)/2)+IF((18-12*S47/$J$5)&gt;7.5,7.5,IF((18-12*S47/$J$5)&lt;0,0,(18-12*S47/$J$5)))</f>
        <v>0</v>
      </c>
      <c r="U47" s="77"/>
      <c r="V47" s="77"/>
      <c r="W47" s="77"/>
      <c r="X47" s="77"/>
      <c r="Y47" s="77"/>
      <c r="Z47" s="77"/>
      <c r="AA47" s="77"/>
      <c r="AB47" s="77"/>
      <c r="AC47" s="77"/>
      <c r="AD47" s="77"/>
      <c r="AE47" s="77"/>
      <c r="AF47" s="77"/>
      <c r="AG47" s="77"/>
      <c r="AH47" s="77"/>
      <c r="AI47" s="77"/>
      <c r="AJ47" s="86"/>
      <c r="AK47" s="77"/>
      <c r="AL47" s="38"/>
      <c r="AM47" s="38"/>
    </row>
    <row r="48" spans="1:39" ht="12.75" customHeight="1" x14ac:dyDescent="0.35">
      <c r="A48" s="52">
        <f t="shared" si="1"/>
        <v>1</v>
      </c>
      <c r="B48" s="67"/>
      <c r="C48" s="53"/>
      <c r="D48" s="53"/>
      <c r="E48" s="53"/>
      <c r="F48" s="53"/>
      <c r="G48" s="53"/>
      <c r="H48" s="53"/>
      <c r="I48" s="54"/>
      <c r="J48" s="87"/>
      <c r="K48" s="57"/>
      <c r="L48" s="57"/>
      <c r="M48" s="88"/>
      <c r="N48" s="88"/>
      <c r="O48" s="85"/>
      <c r="P48" s="85"/>
      <c r="Q48" s="85" t="s">
        <v>123</v>
      </c>
      <c r="R48" s="85" t="s">
        <v>123</v>
      </c>
      <c r="S48" s="55">
        <v>9999</v>
      </c>
      <c r="T48" s="53">
        <f>(J48+K48+L48)+IF((VLOOKUP(Q48,MogulsDD!$A$1:$C$1000,3,FALSE)*(M48+O48)/2)&gt;3.75,3.75,VLOOKUP(Q48,MogulsDD!$A$1:$C$1000,3,FALSE)*(M48+O48)/2)+IF((VLOOKUP(R48,MogulsDD!$A$1:$C$1000,3,FALSE)*(N48+P48)/2)&gt;3.75,3.75,VLOOKUP(R48,MogulsDD!$A$1:$C$1000,3,FALSE)*(N48+P48)/2)+IF((18-12*S48/$J$5)&gt;7.5,7.5,IF((18-12*S48/$J$5)&lt;0,0,(18-12*S48/$J$5)))</f>
        <v>0</v>
      </c>
      <c r="U48" s="77"/>
      <c r="V48" s="77"/>
      <c r="W48" s="77"/>
      <c r="X48" s="77"/>
      <c r="Y48" s="77"/>
      <c r="Z48" s="77"/>
      <c r="AA48" s="77"/>
      <c r="AB48" s="77"/>
      <c r="AC48" s="77"/>
      <c r="AD48" s="77"/>
      <c r="AE48" s="77"/>
      <c r="AF48" s="77"/>
      <c r="AG48" s="77"/>
      <c r="AH48" s="77"/>
      <c r="AI48" s="77"/>
      <c r="AJ48" s="86"/>
      <c r="AK48" s="77"/>
      <c r="AL48" s="38"/>
      <c r="AM48" s="38"/>
    </row>
    <row r="49" spans="1:39" ht="12.75" customHeight="1" x14ac:dyDescent="0.35">
      <c r="A49" s="52">
        <f t="shared" si="1"/>
        <v>1</v>
      </c>
      <c r="B49" s="67"/>
      <c r="C49" s="53"/>
      <c r="D49" s="53"/>
      <c r="E49" s="53"/>
      <c r="F49" s="53"/>
      <c r="G49" s="53"/>
      <c r="H49" s="53"/>
      <c r="I49" s="54"/>
      <c r="J49" s="87"/>
      <c r="K49" s="57"/>
      <c r="L49" s="57"/>
      <c r="M49" s="88"/>
      <c r="N49" s="88"/>
      <c r="O49" s="85"/>
      <c r="P49" s="85"/>
      <c r="Q49" s="85" t="s">
        <v>123</v>
      </c>
      <c r="R49" s="85" t="s">
        <v>123</v>
      </c>
      <c r="S49" s="55">
        <v>9999</v>
      </c>
      <c r="T49" s="53">
        <f>(J49+K49+L49)+IF((VLOOKUP(Q49,MogulsDD!$A$1:$C$1000,3,FALSE)*(M49+O49)/2)&gt;3.75,3.75,VLOOKUP(Q49,MogulsDD!$A$1:$C$1000,3,FALSE)*(M49+O49)/2)+IF((VLOOKUP(R49,MogulsDD!$A$1:$C$1000,3,FALSE)*(N49+P49)/2)&gt;3.75,3.75,VLOOKUP(R49,MogulsDD!$A$1:$C$1000,3,FALSE)*(N49+P49)/2)+IF((18-12*S49/$J$5)&gt;7.5,7.5,IF((18-12*S49/$J$5)&lt;0,0,(18-12*S49/$J$5)))</f>
        <v>0</v>
      </c>
      <c r="U49" s="77"/>
      <c r="V49" s="77"/>
      <c r="W49" s="77"/>
      <c r="X49" s="77"/>
      <c r="Y49" s="77"/>
      <c r="Z49" s="77"/>
      <c r="AA49" s="77"/>
      <c r="AB49" s="77"/>
      <c r="AC49" s="77"/>
      <c r="AD49" s="77"/>
      <c r="AE49" s="77"/>
      <c r="AF49" s="77"/>
      <c r="AG49" s="77"/>
      <c r="AH49" s="77"/>
      <c r="AI49" s="77"/>
      <c r="AJ49" s="86"/>
      <c r="AK49" s="77"/>
      <c r="AL49" s="38"/>
      <c r="AM49" s="38"/>
    </row>
    <row r="50" spans="1:39" ht="12.75" customHeight="1" x14ac:dyDescent="0.35">
      <c r="A50" s="52">
        <f t="shared" si="1"/>
        <v>1</v>
      </c>
      <c r="B50" s="67"/>
      <c r="C50" s="53"/>
      <c r="D50" s="53"/>
      <c r="E50" s="53"/>
      <c r="F50" s="53"/>
      <c r="G50" s="53"/>
      <c r="H50" s="53"/>
      <c r="I50" s="54"/>
      <c r="J50" s="87"/>
      <c r="K50" s="57"/>
      <c r="L50" s="57"/>
      <c r="M50" s="88"/>
      <c r="N50" s="88"/>
      <c r="O50" s="85"/>
      <c r="P50" s="85"/>
      <c r="Q50" s="85" t="s">
        <v>123</v>
      </c>
      <c r="R50" s="85" t="s">
        <v>123</v>
      </c>
      <c r="S50" s="55">
        <v>9999</v>
      </c>
      <c r="T50" s="53">
        <f>(J50+K50+L50)+IF((VLOOKUP(Q50,MogulsDD!$A$1:$C$1000,3,FALSE)*(M50+O50)/2)&gt;3.75,3.75,VLOOKUP(Q50,MogulsDD!$A$1:$C$1000,3,FALSE)*(M50+O50)/2)+IF((VLOOKUP(R50,MogulsDD!$A$1:$C$1000,3,FALSE)*(N50+P50)/2)&gt;3.75,3.75,VLOOKUP(R50,MogulsDD!$A$1:$C$1000,3,FALSE)*(N50+P50)/2)+IF((18-12*S50/$J$5)&gt;7.5,7.5,IF((18-12*S50/$J$5)&lt;0,0,(18-12*S50/$J$5)))</f>
        <v>0</v>
      </c>
      <c r="U50" s="77"/>
      <c r="V50" s="77"/>
      <c r="W50" s="77"/>
      <c r="X50" s="77"/>
      <c r="Y50" s="77"/>
      <c r="Z50" s="77"/>
      <c r="AA50" s="77"/>
      <c r="AB50" s="77"/>
      <c r="AC50" s="77"/>
      <c r="AD50" s="77"/>
      <c r="AE50" s="77"/>
      <c r="AF50" s="77"/>
      <c r="AG50" s="77"/>
      <c r="AH50" s="77"/>
      <c r="AI50" s="77"/>
      <c r="AJ50" s="86"/>
      <c r="AK50" s="77"/>
      <c r="AL50" s="38"/>
      <c r="AM50" s="38"/>
    </row>
    <row r="51" spans="1:39" ht="12.75" customHeight="1" x14ac:dyDescent="0.35">
      <c r="A51" s="52">
        <f t="shared" si="1"/>
        <v>1</v>
      </c>
      <c r="B51" s="67"/>
      <c r="C51" s="53"/>
      <c r="D51" s="53"/>
      <c r="E51" s="53"/>
      <c r="F51" s="53"/>
      <c r="G51" s="53"/>
      <c r="H51" s="53"/>
      <c r="I51" s="54"/>
      <c r="J51" s="87"/>
      <c r="K51" s="57"/>
      <c r="L51" s="57"/>
      <c r="M51" s="88"/>
      <c r="N51" s="88"/>
      <c r="O51" s="85"/>
      <c r="P51" s="85"/>
      <c r="Q51" s="85" t="s">
        <v>123</v>
      </c>
      <c r="R51" s="85" t="s">
        <v>123</v>
      </c>
      <c r="S51" s="55">
        <v>9999</v>
      </c>
      <c r="T51" s="53">
        <f>(J51+K51+L51)+IF((VLOOKUP(Q51,MogulsDD!$A$1:$C$1000,3,FALSE)*(M51+O51)/2)&gt;3.75,3.75,VLOOKUP(Q51,MogulsDD!$A$1:$C$1000,3,FALSE)*(M51+O51)/2)+IF((VLOOKUP(R51,MogulsDD!$A$1:$C$1000,3,FALSE)*(N51+P51)/2)&gt;3.75,3.75,VLOOKUP(R51,MogulsDD!$A$1:$C$1000,3,FALSE)*(N51+P51)/2)+IF((18-12*S51/$J$5)&gt;7.5,7.5,IF((18-12*S51/$J$5)&lt;0,0,(18-12*S51/$J$5)))</f>
        <v>0</v>
      </c>
      <c r="U51" s="77"/>
      <c r="V51" s="77"/>
      <c r="W51" s="77"/>
      <c r="X51" s="77"/>
      <c r="Y51" s="77"/>
      <c r="Z51" s="77"/>
      <c r="AA51" s="77"/>
      <c r="AB51" s="77"/>
      <c r="AC51" s="77"/>
      <c r="AD51" s="77"/>
      <c r="AE51" s="77"/>
      <c r="AF51" s="77"/>
      <c r="AG51" s="77"/>
      <c r="AH51" s="77"/>
      <c r="AI51" s="77"/>
      <c r="AJ51" s="86"/>
      <c r="AK51" s="77"/>
      <c r="AL51" s="38"/>
      <c r="AM51" s="38"/>
    </row>
    <row r="52" spans="1:39" ht="12.75" customHeight="1" x14ac:dyDescent="0.35">
      <c r="A52" s="52">
        <f t="shared" si="1"/>
        <v>1</v>
      </c>
      <c r="B52" s="68"/>
      <c r="C52" s="58"/>
      <c r="D52" s="58"/>
      <c r="E52" s="58"/>
      <c r="F52" s="58"/>
      <c r="G52" s="58"/>
      <c r="H52" s="58"/>
      <c r="I52" s="59"/>
      <c r="J52" s="89"/>
      <c r="K52" s="60"/>
      <c r="L52" s="60"/>
      <c r="M52" s="90"/>
      <c r="N52" s="90"/>
      <c r="O52" s="91"/>
      <c r="P52" s="91"/>
      <c r="Q52" s="85" t="s">
        <v>123</v>
      </c>
      <c r="R52" s="85" t="s">
        <v>123</v>
      </c>
      <c r="S52" s="55">
        <v>9999</v>
      </c>
      <c r="T52" s="53">
        <f>(J52+K52+L52)+IF((VLOOKUP(Q52,MogulsDD!$A$1:$C$1000,3,FALSE)*(M52+O52)/2)&gt;3.75,3.75,VLOOKUP(Q52,MogulsDD!$A$1:$C$1000,3,FALSE)*(M52+O52)/2)+IF((VLOOKUP(R52,MogulsDD!$A$1:$C$1000,3,FALSE)*(N52+P52)/2)&gt;3.75,3.75,VLOOKUP(R52,MogulsDD!$A$1:$C$1000,3,FALSE)*(N52+P52)/2)+IF((18-12*S52/$J$5)&gt;7.5,7.5,IF((18-12*S52/$J$5)&lt;0,0,(18-12*S52/$J$5)))</f>
        <v>0</v>
      </c>
      <c r="U52" s="77"/>
      <c r="V52" s="77"/>
      <c r="W52" s="77"/>
      <c r="X52" s="77"/>
      <c r="Y52" s="77"/>
      <c r="Z52" s="77"/>
      <c r="AA52" s="77"/>
      <c r="AB52" s="77"/>
      <c r="AC52" s="77"/>
      <c r="AD52" s="77"/>
      <c r="AE52" s="77"/>
      <c r="AF52" s="77"/>
      <c r="AG52" s="77"/>
      <c r="AH52" s="77"/>
      <c r="AI52" s="77"/>
      <c r="AJ52" s="86"/>
      <c r="AK52" s="77"/>
      <c r="AL52" s="38"/>
      <c r="AM52" s="38"/>
    </row>
    <row r="53" spans="1:39" ht="12.75" customHeight="1" x14ac:dyDescent="0.35">
      <c r="A53" s="52">
        <f t="shared" si="1"/>
        <v>1</v>
      </c>
      <c r="B53" s="70"/>
      <c r="C53" s="71"/>
      <c r="D53" s="71"/>
      <c r="E53" s="71"/>
      <c r="F53" s="71"/>
      <c r="G53" s="71"/>
      <c r="H53" s="71"/>
      <c r="I53" s="72"/>
      <c r="J53" s="95"/>
      <c r="K53" s="96"/>
      <c r="L53" s="96"/>
      <c r="M53" s="97"/>
      <c r="N53" s="97"/>
      <c r="O53" s="98"/>
      <c r="P53" s="98"/>
      <c r="Q53" s="85" t="s">
        <v>123</v>
      </c>
      <c r="R53" s="85" t="s">
        <v>123</v>
      </c>
      <c r="S53" s="55">
        <v>9999</v>
      </c>
      <c r="T53" s="53">
        <f>(J53+K53+L53)+IF((VLOOKUP(Q53,MogulsDD!$A$1:$C$1000,3,FALSE)*(M53+O53)/2)&gt;3.75,3.75,VLOOKUP(Q53,MogulsDD!$A$1:$C$1000,3,FALSE)*(M53+O53)/2)+IF((VLOOKUP(R53,MogulsDD!$A$1:$C$1000,3,FALSE)*(N53+P53)/2)&gt;3.75,3.75,VLOOKUP(R53,MogulsDD!$A$1:$C$1000,3,FALSE)*(N53+P53)/2)+IF((18-12*S53/$J$5)&gt;7.5,7.5,IF((18-12*S53/$J$5)&lt;0,0,(18-12*S53/$J$5)))</f>
        <v>0</v>
      </c>
      <c r="U53" s="77"/>
      <c r="V53" s="77"/>
      <c r="W53" s="77"/>
      <c r="X53" s="77"/>
      <c r="Y53" s="77"/>
      <c r="Z53" s="77"/>
      <c r="AA53" s="77"/>
      <c r="AB53" s="77"/>
      <c r="AC53" s="77"/>
      <c r="AD53" s="77"/>
      <c r="AE53" s="77"/>
      <c r="AF53" s="77"/>
      <c r="AG53" s="77"/>
      <c r="AH53" s="77"/>
      <c r="AI53" s="77"/>
      <c r="AJ53" s="86"/>
      <c r="AK53" s="77"/>
      <c r="AL53" s="38"/>
      <c r="AM53" s="38"/>
    </row>
    <row r="54" spans="1:39" ht="12.75" customHeight="1" x14ac:dyDescent="0.35">
      <c r="A54" s="52">
        <f t="shared" si="1"/>
        <v>1</v>
      </c>
      <c r="B54" s="67"/>
      <c r="C54" s="53"/>
      <c r="D54" s="53"/>
      <c r="E54" s="53"/>
      <c r="F54" s="53"/>
      <c r="G54" s="53"/>
      <c r="H54" s="53"/>
      <c r="I54" s="54"/>
      <c r="J54" s="99"/>
      <c r="K54" s="57"/>
      <c r="L54" s="57"/>
      <c r="M54" s="88"/>
      <c r="N54" s="88"/>
      <c r="O54" s="85"/>
      <c r="P54" s="85"/>
      <c r="Q54" s="85" t="s">
        <v>123</v>
      </c>
      <c r="R54" s="85" t="s">
        <v>123</v>
      </c>
      <c r="S54" s="55">
        <v>9999</v>
      </c>
      <c r="T54" s="53">
        <f>(J54+K54+L54)+IF((VLOOKUP(Q54,MogulsDD!$A$1:$C$1000,3,FALSE)*(M54+O54)/2)&gt;3.75,3.75,VLOOKUP(Q54,MogulsDD!$A$1:$C$1000,3,FALSE)*(M54+O54)/2)+IF((VLOOKUP(R54,MogulsDD!$A$1:$C$1000,3,FALSE)*(N54+P54)/2)&gt;3.75,3.75,VLOOKUP(R54,MogulsDD!$A$1:$C$1000,3,FALSE)*(N54+P54)/2)+IF((18-12*S54/$J$5)&gt;7.5,7.5,IF((18-12*S54/$J$5)&lt;0,0,(18-12*S54/$J$5)))</f>
        <v>0</v>
      </c>
      <c r="U54" s="77"/>
      <c r="V54" s="77"/>
      <c r="W54" s="77"/>
      <c r="X54" s="77"/>
      <c r="Y54" s="77"/>
      <c r="Z54" s="77"/>
      <c r="AA54" s="77"/>
      <c r="AB54" s="77"/>
      <c r="AC54" s="77"/>
      <c r="AD54" s="77"/>
      <c r="AE54" s="77"/>
      <c r="AF54" s="77"/>
      <c r="AG54" s="77"/>
      <c r="AH54" s="77"/>
      <c r="AI54" s="77"/>
      <c r="AJ54" s="86"/>
      <c r="AK54" s="77"/>
      <c r="AL54" s="38"/>
      <c r="AM54" s="38"/>
    </row>
    <row r="55" spans="1:39" ht="12.75" customHeight="1" x14ac:dyDescent="0.35">
      <c r="A55" s="52">
        <f t="shared" si="1"/>
        <v>1</v>
      </c>
      <c r="B55" s="67"/>
      <c r="C55" s="53"/>
      <c r="D55" s="53"/>
      <c r="E55" s="53"/>
      <c r="F55" s="53"/>
      <c r="G55" s="53"/>
      <c r="H55" s="53"/>
      <c r="I55" s="54"/>
      <c r="J55" s="99"/>
      <c r="K55" s="57"/>
      <c r="L55" s="57"/>
      <c r="M55" s="88"/>
      <c r="N55" s="88"/>
      <c r="O55" s="85"/>
      <c r="P55" s="85"/>
      <c r="Q55" s="85" t="s">
        <v>123</v>
      </c>
      <c r="R55" s="85" t="s">
        <v>123</v>
      </c>
      <c r="S55" s="55">
        <v>9999</v>
      </c>
      <c r="T55" s="53">
        <f>(J55+K55+L55)+IF((VLOOKUP(Q55,MogulsDD!$A$1:$C$1000,3,FALSE)*(M55+O55)/2)&gt;3.75,3.75,VLOOKUP(Q55,MogulsDD!$A$1:$C$1000,3,FALSE)*(M55+O55)/2)+IF((VLOOKUP(R55,MogulsDD!$A$1:$C$1000,3,FALSE)*(N55+P55)/2)&gt;3.75,3.75,VLOOKUP(R55,MogulsDD!$A$1:$C$1000,3,FALSE)*(N55+P55)/2)+IF((18-12*S55/$J$5)&gt;7.5,7.5,IF((18-12*S55/$J$5)&lt;0,0,(18-12*S55/$J$5)))</f>
        <v>0</v>
      </c>
      <c r="U55" s="77"/>
      <c r="V55" s="77"/>
      <c r="W55" s="77"/>
      <c r="X55" s="77"/>
      <c r="Y55" s="77"/>
      <c r="Z55" s="77"/>
      <c r="AA55" s="77"/>
      <c r="AB55" s="77"/>
      <c r="AC55" s="77"/>
      <c r="AD55" s="77"/>
      <c r="AE55" s="77"/>
      <c r="AF55" s="77"/>
      <c r="AG55" s="77"/>
      <c r="AH55" s="77"/>
      <c r="AI55" s="77"/>
      <c r="AJ55" s="86"/>
      <c r="AK55" s="77"/>
      <c r="AL55" s="38"/>
      <c r="AM55" s="38"/>
    </row>
    <row r="56" spans="1:39" ht="12.75" customHeight="1" x14ac:dyDescent="0.35">
      <c r="A56" s="52">
        <f t="shared" si="1"/>
        <v>1</v>
      </c>
      <c r="B56" s="67"/>
      <c r="C56" s="53"/>
      <c r="D56" s="53"/>
      <c r="E56" s="53"/>
      <c r="F56" s="53"/>
      <c r="G56" s="53"/>
      <c r="H56" s="53"/>
      <c r="I56" s="54"/>
      <c r="J56" s="99"/>
      <c r="K56" s="57"/>
      <c r="L56" s="57"/>
      <c r="M56" s="88"/>
      <c r="N56" s="88"/>
      <c r="O56" s="85"/>
      <c r="P56" s="85"/>
      <c r="Q56" s="85" t="s">
        <v>123</v>
      </c>
      <c r="R56" s="85" t="s">
        <v>123</v>
      </c>
      <c r="S56" s="55">
        <v>9999</v>
      </c>
      <c r="T56" s="53">
        <f>(J56+K56+L56)+IF((VLOOKUP(Q56,MogulsDD!$A$1:$C$1000,3,FALSE)*(M56+O56)/2)&gt;3.75,3.75,VLOOKUP(Q56,MogulsDD!$A$1:$C$1000,3,FALSE)*(M56+O56)/2)+IF((VLOOKUP(R56,MogulsDD!$A$1:$C$1000,3,FALSE)*(N56+P56)/2)&gt;3.75,3.75,VLOOKUP(R56,MogulsDD!$A$1:$C$1000,3,FALSE)*(N56+P56)/2)+IF((18-12*S56/$J$5)&gt;7.5,7.5,IF((18-12*S56/$J$5)&lt;0,0,(18-12*S56/$J$5)))</f>
        <v>0</v>
      </c>
      <c r="U56" s="77"/>
      <c r="V56" s="77"/>
      <c r="W56" s="77"/>
      <c r="X56" s="77"/>
      <c r="Y56" s="77"/>
      <c r="Z56" s="77"/>
      <c r="AA56" s="77"/>
      <c r="AB56" s="77"/>
      <c r="AC56" s="77"/>
      <c r="AD56" s="77"/>
      <c r="AE56" s="77"/>
      <c r="AF56" s="77"/>
      <c r="AG56" s="77"/>
      <c r="AH56" s="77"/>
      <c r="AI56" s="77"/>
      <c r="AJ56" s="86"/>
      <c r="AK56" s="77"/>
      <c r="AL56" s="38"/>
      <c r="AM56" s="38"/>
    </row>
    <row r="57" spans="1:39" ht="12.75" customHeight="1" x14ac:dyDescent="0.35">
      <c r="A57" s="52">
        <f t="shared" si="1"/>
        <v>1</v>
      </c>
      <c r="B57" s="67"/>
      <c r="C57" s="53"/>
      <c r="D57" s="53"/>
      <c r="E57" s="53"/>
      <c r="F57" s="53"/>
      <c r="G57" s="53"/>
      <c r="H57" s="53"/>
      <c r="I57" s="54"/>
      <c r="J57" s="99"/>
      <c r="K57" s="57"/>
      <c r="L57" s="57"/>
      <c r="M57" s="88"/>
      <c r="N57" s="88"/>
      <c r="O57" s="85"/>
      <c r="P57" s="85"/>
      <c r="Q57" s="85" t="s">
        <v>123</v>
      </c>
      <c r="R57" s="85" t="s">
        <v>123</v>
      </c>
      <c r="S57" s="55">
        <v>9999</v>
      </c>
      <c r="T57" s="53">
        <f>(J57+K57+L57)+IF((VLOOKUP(Q57,MogulsDD!$A$1:$C$1000,3,FALSE)*(M57+O57)/2)&gt;3.75,3.75,VLOOKUP(Q57,MogulsDD!$A$1:$C$1000,3,FALSE)*(M57+O57)/2)+IF((VLOOKUP(R57,MogulsDD!$A$1:$C$1000,3,FALSE)*(N57+P57)/2)&gt;3.75,3.75,VLOOKUP(R57,MogulsDD!$A$1:$C$1000,3,FALSE)*(N57+P57)/2)+IF((18-12*S57/$J$5)&gt;7.5,7.5,IF((18-12*S57/$J$5)&lt;0,0,(18-12*S57/$J$5)))</f>
        <v>0</v>
      </c>
      <c r="U57" s="77"/>
      <c r="V57" s="77"/>
      <c r="W57" s="77"/>
      <c r="X57" s="77"/>
      <c r="Y57" s="77"/>
      <c r="Z57" s="77"/>
      <c r="AA57" s="77"/>
      <c r="AB57" s="77"/>
      <c r="AC57" s="77"/>
      <c r="AD57" s="77"/>
      <c r="AE57" s="77"/>
      <c r="AF57" s="77"/>
      <c r="AG57" s="77"/>
      <c r="AH57" s="77"/>
      <c r="AI57" s="77"/>
      <c r="AJ57" s="86"/>
      <c r="AK57" s="77"/>
      <c r="AL57" s="38"/>
      <c r="AM57" s="38"/>
    </row>
    <row r="58" spans="1:39" ht="12.75" customHeight="1" x14ac:dyDescent="0.35">
      <c r="A58" s="52">
        <f t="shared" si="1"/>
        <v>1</v>
      </c>
      <c r="B58" s="67"/>
      <c r="C58" s="53"/>
      <c r="D58" s="53"/>
      <c r="E58" s="53"/>
      <c r="F58" s="53"/>
      <c r="G58" s="53"/>
      <c r="H58" s="53"/>
      <c r="I58" s="54"/>
      <c r="J58" s="99"/>
      <c r="K58" s="57"/>
      <c r="L58" s="57"/>
      <c r="M58" s="88"/>
      <c r="N58" s="88"/>
      <c r="O58" s="85"/>
      <c r="P58" s="85"/>
      <c r="Q58" s="85" t="s">
        <v>123</v>
      </c>
      <c r="R58" s="85" t="s">
        <v>123</v>
      </c>
      <c r="S58" s="55">
        <v>9999</v>
      </c>
      <c r="T58" s="53">
        <f>(J58+K58+L58)+IF((VLOOKUP(Q58,MogulsDD!$A$1:$C$1000,3,FALSE)*(M58+O58)/2)&gt;3.75,3.75,VLOOKUP(Q58,MogulsDD!$A$1:$C$1000,3,FALSE)*(M58+O58)/2)+IF((VLOOKUP(R58,MogulsDD!$A$1:$C$1000,3,FALSE)*(N58+P58)/2)&gt;3.75,3.75,VLOOKUP(R58,MogulsDD!$A$1:$C$1000,3,FALSE)*(N58+P58)/2)+IF((18-12*S58/$J$5)&gt;7.5,7.5,IF((18-12*S58/$J$5)&lt;0,0,(18-12*S58/$J$5)))</f>
        <v>0</v>
      </c>
      <c r="U58" s="77"/>
      <c r="V58" s="77"/>
      <c r="W58" s="77"/>
      <c r="X58" s="77"/>
      <c r="Y58" s="77"/>
      <c r="Z58" s="77"/>
      <c r="AA58" s="77"/>
      <c r="AB58" s="77"/>
      <c r="AC58" s="77"/>
      <c r="AD58" s="77"/>
      <c r="AE58" s="77"/>
      <c r="AF58" s="77"/>
      <c r="AG58" s="77"/>
      <c r="AH58" s="77"/>
      <c r="AI58" s="77"/>
      <c r="AJ58" s="86"/>
      <c r="AK58" s="77"/>
      <c r="AL58" s="38"/>
      <c r="AM58" s="38"/>
    </row>
    <row r="59" spans="1:39" ht="12.75" customHeight="1" x14ac:dyDescent="0.35">
      <c r="A59" s="52">
        <f t="shared" si="1"/>
        <v>1</v>
      </c>
      <c r="B59" s="67"/>
      <c r="C59" s="53"/>
      <c r="D59" s="53"/>
      <c r="E59" s="53"/>
      <c r="F59" s="53"/>
      <c r="G59" s="53"/>
      <c r="H59" s="53"/>
      <c r="I59" s="54"/>
      <c r="J59" s="99"/>
      <c r="K59" s="57"/>
      <c r="L59" s="57"/>
      <c r="M59" s="88"/>
      <c r="N59" s="88"/>
      <c r="O59" s="85"/>
      <c r="P59" s="85"/>
      <c r="Q59" s="85" t="s">
        <v>123</v>
      </c>
      <c r="R59" s="85" t="s">
        <v>123</v>
      </c>
      <c r="S59" s="55">
        <v>9999</v>
      </c>
      <c r="T59" s="53">
        <f>(J59+K59+L59)+IF((VLOOKUP(Q59,MogulsDD!$A$1:$C$1000,3,FALSE)*(M59+O59)/2)&gt;3.75,3.75,VLOOKUP(Q59,MogulsDD!$A$1:$C$1000,3,FALSE)*(M59+O59)/2)+IF((VLOOKUP(R59,MogulsDD!$A$1:$C$1000,3,FALSE)*(N59+P59)/2)&gt;3.75,3.75,VLOOKUP(R59,MogulsDD!$A$1:$C$1000,3,FALSE)*(N59+P59)/2)+IF((18-12*S59/$J$5)&gt;7.5,7.5,IF((18-12*S59/$J$5)&lt;0,0,(18-12*S59/$J$5)))</f>
        <v>0</v>
      </c>
      <c r="U59" s="77"/>
      <c r="V59" s="77"/>
      <c r="W59" s="77"/>
      <c r="X59" s="77"/>
      <c r="Y59" s="77"/>
      <c r="Z59" s="77"/>
      <c r="AA59" s="77"/>
      <c r="AB59" s="77"/>
      <c r="AC59" s="77"/>
      <c r="AD59" s="77"/>
      <c r="AE59" s="77"/>
      <c r="AF59" s="77"/>
      <c r="AG59" s="77"/>
      <c r="AH59" s="77"/>
      <c r="AI59" s="77"/>
      <c r="AJ59" s="86"/>
      <c r="AK59" s="77"/>
      <c r="AL59" s="38"/>
      <c r="AM59" s="38"/>
    </row>
    <row r="60" spans="1:39" ht="12.75" customHeight="1" x14ac:dyDescent="0.35">
      <c r="A60" s="52">
        <f t="shared" si="1"/>
        <v>1</v>
      </c>
      <c r="B60" s="67"/>
      <c r="C60" s="53"/>
      <c r="D60" s="53"/>
      <c r="E60" s="53"/>
      <c r="F60" s="53"/>
      <c r="G60" s="53"/>
      <c r="H60" s="53"/>
      <c r="I60" s="54"/>
      <c r="J60" s="99"/>
      <c r="K60" s="57"/>
      <c r="L60" s="57"/>
      <c r="M60" s="88"/>
      <c r="N60" s="88"/>
      <c r="O60" s="85"/>
      <c r="P60" s="85"/>
      <c r="Q60" s="85" t="s">
        <v>123</v>
      </c>
      <c r="R60" s="85" t="s">
        <v>123</v>
      </c>
      <c r="S60" s="55">
        <v>9999</v>
      </c>
      <c r="T60" s="53">
        <f>(J60+K60+L60)+IF((VLOOKUP(Q60,MogulsDD!$A$1:$C$1000,3,FALSE)*(M60+O60)/2)&gt;3.75,3.75,VLOOKUP(Q60,MogulsDD!$A$1:$C$1000,3,FALSE)*(M60+O60)/2)+IF((VLOOKUP(R60,MogulsDD!$A$1:$C$1000,3,FALSE)*(N60+P60)/2)&gt;3.75,3.75,VLOOKUP(R60,MogulsDD!$A$1:$C$1000,3,FALSE)*(N60+P60)/2)+IF((18-12*S60/$J$5)&gt;7.5,7.5,IF((18-12*S60/$J$5)&lt;0,0,(18-12*S60/$J$5)))</f>
        <v>0</v>
      </c>
      <c r="U60" s="77"/>
      <c r="V60" s="77"/>
      <c r="W60" s="77"/>
      <c r="X60" s="77"/>
      <c r="Y60" s="77"/>
      <c r="Z60" s="77"/>
      <c r="AA60" s="77"/>
      <c r="AB60" s="77"/>
      <c r="AC60" s="77"/>
      <c r="AD60" s="77"/>
      <c r="AE60" s="77"/>
      <c r="AF60" s="77"/>
      <c r="AG60" s="77"/>
      <c r="AH60" s="77"/>
      <c r="AI60" s="77"/>
      <c r="AJ60" s="86"/>
      <c r="AK60" s="77"/>
      <c r="AL60" s="38"/>
      <c r="AM60" s="38"/>
    </row>
    <row r="61" spans="1:39" ht="12.75" customHeight="1" x14ac:dyDescent="0.35">
      <c r="A61" s="52">
        <f t="shared" si="1"/>
        <v>1</v>
      </c>
      <c r="B61" s="67"/>
      <c r="C61" s="53"/>
      <c r="D61" s="53"/>
      <c r="E61" s="53"/>
      <c r="F61" s="53"/>
      <c r="G61" s="53"/>
      <c r="H61" s="53"/>
      <c r="I61" s="54"/>
      <c r="J61" s="99"/>
      <c r="K61" s="57"/>
      <c r="L61" s="57"/>
      <c r="M61" s="88"/>
      <c r="N61" s="88"/>
      <c r="O61" s="85"/>
      <c r="P61" s="85"/>
      <c r="Q61" s="85" t="s">
        <v>123</v>
      </c>
      <c r="R61" s="85" t="s">
        <v>123</v>
      </c>
      <c r="S61" s="55">
        <v>9999</v>
      </c>
      <c r="T61" s="53">
        <f>(J61+K61+L61)+IF((VLOOKUP(Q61,MogulsDD!$A$1:$C$1000,3,FALSE)*(M61+O61)/2)&gt;3.75,3.75,VLOOKUP(Q61,MogulsDD!$A$1:$C$1000,3,FALSE)*(M61+O61)/2)+IF((VLOOKUP(R61,MogulsDD!$A$1:$C$1000,3,FALSE)*(N61+P61)/2)&gt;3.75,3.75,VLOOKUP(R61,MogulsDD!$A$1:$C$1000,3,FALSE)*(N61+P61)/2)+IF((18-12*S61/$J$5)&gt;7.5,7.5,IF((18-12*S61/$J$5)&lt;0,0,(18-12*S61/$J$5)))</f>
        <v>0</v>
      </c>
      <c r="U61" s="77"/>
      <c r="V61" s="77"/>
      <c r="W61" s="77"/>
      <c r="X61" s="77"/>
      <c r="Y61" s="77"/>
      <c r="Z61" s="77"/>
      <c r="AA61" s="77"/>
      <c r="AB61" s="77"/>
      <c r="AC61" s="77"/>
      <c r="AD61" s="77"/>
      <c r="AE61" s="77"/>
      <c r="AF61" s="77"/>
      <c r="AG61" s="77"/>
      <c r="AH61" s="77"/>
      <c r="AI61" s="77"/>
      <c r="AJ61" s="86"/>
      <c r="AK61" s="77"/>
      <c r="AL61" s="38"/>
      <c r="AM61" s="38"/>
    </row>
    <row r="62" spans="1:39" ht="12.75" customHeight="1" x14ac:dyDescent="0.35">
      <c r="A62" s="52">
        <f t="shared" si="1"/>
        <v>1</v>
      </c>
      <c r="B62" s="67"/>
      <c r="C62" s="53"/>
      <c r="D62" s="53"/>
      <c r="E62" s="53"/>
      <c r="F62" s="53"/>
      <c r="G62" s="53"/>
      <c r="H62" s="53"/>
      <c r="I62" s="54"/>
      <c r="J62" s="99"/>
      <c r="K62" s="57"/>
      <c r="L62" s="57"/>
      <c r="M62" s="88"/>
      <c r="N62" s="88"/>
      <c r="O62" s="85"/>
      <c r="P62" s="85"/>
      <c r="Q62" s="85" t="s">
        <v>123</v>
      </c>
      <c r="R62" s="85" t="s">
        <v>123</v>
      </c>
      <c r="S62" s="55">
        <v>9999</v>
      </c>
      <c r="T62" s="53">
        <f>(J62+K62+L62)+IF((VLOOKUP(Q62,MogulsDD!$A$1:$C$1000,3,FALSE)*(M62+O62)/2)&gt;3.75,3.75,VLOOKUP(Q62,MogulsDD!$A$1:$C$1000,3,FALSE)*(M62+O62)/2)+IF((VLOOKUP(R62,MogulsDD!$A$1:$C$1000,3,FALSE)*(N62+P62)/2)&gt;3.75,3.75,VLOOKUP(R62,MogulsDD!$A$1:$C$1000,3,FALSE)*(N62+P62)/2)+IF((18-12*S62/$J$5)&gt;7.5,7.5,IF((18-12*S62/$J$5)&lt;0,0,(18-12*S62/$J$5)))</f>
        <v>0</v>
      </c>
      <c r="U62" s="77"/>
      <c r="V62" s="77"/>
      <c r="W62" s="77"/>
      <c r="X62" s="77"/>
      <c r="Y62" s="77"/>
      <c r="Z62" s="77"/>
      <c r="AA62" s="77"/>
      <c r="AB62" s="77"/>
      <c r="AC62" s="77"/>
      <c r="AD62" s="77"/>
      <c r="AE62" s="77"/>
      <c r="AF62" s="77"/>
      <c r="AG62" s="77"/>
      <c r="AH62" s="77"/>
      <c r="AI62" s="77"/>
      <c r="AJ62" s="86"/>
      <c r="AK62" s="77"/>
      <c r="AL62" s="38"/>
      <c r="AM62" s="38"/>
    </row>
    <row r="63" spans="1:39" ht="12.75" customHeight="1" x14ac:dyDescent="0.35">
      <c r="A63" s="52">
        <f t="shared" si="1"/>
        <v>1</v>
      </c>
      <c r="B63" s="67"/>
      <c r="C63" s="53"/>
      <c r="D63" s="53"/>
      <c r="E63" s="53"/>
      <c r="F63" s="53"/>
      <c r="G63" s="53"/>
      <c r="H63" s="53"/>
      <c r="I63" s="54"/>
      <c r="J63" s="99"/>
      <c r="K63" s="57"/>
      <c r="L63" s="57"/>
      <c r="M63" s="88"/>
      <c r="N63" s="88"/>
      <c r="O63" s="85"/>
      <c r="P63" s="85"/>
      <c r="Q63" s="85" t="s">
        <v>123</v>
      </c>
      <c r="R63" s="85" t="s">
        <v>123</v>
      </c>
      <c r="S63" s="55">
        <v>9999</v>
      </c>
      <c r="T63" s="53">
        <f>(J63+K63+L63)+IF((VLOOKUP(Q63,MogulsDD!$A$1:$C$1000,3,FALSE)*(M63+O63)/2)&gt;3.75,3.75,VLOOKUP(Q63,MogulsDD!$A$1:$C$1000,3,FALSE)*(M63+O63)/2)+IF((VLOOKUP(R63,MogulsDD!$A$1:$C$1000,3,FALSE)*(N63+P63)/2)&gt;3.75,3.75,VLOOKUP(R63,MogulsDD!$A$1:$C$1000,3,FALSE)*(N63+P63)/2)+IF((18-12*S63/$J$5)&gt;7.5,7.5,IF((18-12*S63/$J$5)&lt;0,0,(18-12*S63/$J$5)))</f>
        <v>0</v>
      </c>
      <c r="U63" s="77"/>
      <c r="V63" s="77"/>
      <c r="W63" s="77"/>
      <c r="X63" s="77"/>
      <c r="Y63" s="77"/>
      <c r="Z63" s="77"/>
      <c r="AA63" s="77"/>
      <c r="AB63" s="77"/>
      <c r="AC63" s="77"/>
      <c r="AD63" s="77"/>
      <c r="AE63" s="77"/>
      <c r="AF63" s="77"/>
      <c r="AG63" s="77"/>
      <c r="AH63" s="77"/>
      <c r="AI63" s="77"/>
      <c r="AJ63" s="86"/>
      <c r="AK63" s="77"/>
      <c r="AL63" s="38"/>
      <c r="AM63" s="38"/>
    </row>
    <row r="64" spans="1:39" ht="12.75" customHeight="1" x14ac:dyDescent="0.35">
      <c r="A64" s="52">
        <f t="shared" si="1"/>
        <v>1</v>
      </c>
      <c r="B64" s="67"/>
      <c r="C64" s="53"/>
      <c r="D64" s="53"/>
      <c r="E64" s="53"/>
      <c r="F64" s="53"/>
      <c r="G64" s="53"/>
      <c r="H64" s="53"/>
      <c r="I64" s="54"/>
      <c r="J64" s="99"/>
      <c r="K64" s="57"/>
      <c r="L64" s="57"/>
      <c r="M64" s="88"/>
      <c r="N64" s="88"/>
      <c r="O64" s="85"/>
      <c r="P64" s="85"/>
      <c r="Q64" s="85" t="s">
        <v>123</v>
      </c>
      <c r="R64" s="85" t="s">
        <v>123</v>
      </c>
      <c r="S64" s="55">
        <v>9999</v>
      </c>
      <c r="T64" s="53">
        <f>(J64+K64+L64)+IF((VLOOKUP(Q64,MogulsDD!$A$1:$C$1000,3,FALSE)*(M64+O64)/2)&gt;3.75,3.75,VLOOKUP(Q64,MogulsDD!$A$1:$C$1000,3,FALSE)*(M64+O64)/2)+IF((VLOOKUP(R64,MogulsDD!$A$1:$C$1000,3,FALSE)*(N64+P64)/2)&gt;3.75,3.75,VLOOKUP(R64,MogulsDD!$A$1:$C$1000,3,FALSE)*(N64+P64)/2)+IF((18-12*S64/$J$5)&gt;7.5,7.5,IF((18-12*S64/$J$5)&lt;0,0,(18-12*S64/$J$5)))</f>
        <v>0</v>
      </c>
      <c r="U64" s="77"/>
      <c r="V64" s="77"/>
      <c r="W64" s="77"/>
      <c r="X64" s="77"/>
      <c r="Y64" s="77"/>
      <c r="Z64" s="77"/>
      <c r="AA64" s="77"/>
      <c r="AB64" s="77"/>
      <c r="AC64" s="77"/>
      <c r="AD64" s="77"/>
      <c r="AE64" s="77"/>
      <c r="AF64" s="77"/>
      <c r="AG64" s="77"/>
      <c r="AH64" s="77"/>
      <c r="AI64" s="77"/>
      <c r="AJ64" s="86"/>
      <c r="AK64" s="77"/>
      <c r="AL64" s="38"/>
      <c r="AM64" s="38"/>
    </row>
    <row r="65" spans="1:39" ht="12.75" customHeight="1" x14ac:dyDescent="0.35">
      <c r="A65" s="52">
        <f t="shared" si="1"/>
        <v>1</v>
      </c>
      <c r="B65" s="67"/>
      <c r="C65" s="53"/>
      <c r="D65" s="53"/>
      <c r="E65" s="53"/>
      <c r="F65" s="53"/>
      <c r="G65" s="53"/>
      <c r="H65" s="53"/>
      <c r="I65" s="54"/>
      <c r="J65" s="99"/>
      <c r="K65" s="57"/>
      <c r="L65" s="57"/>
      <c r="M65" s="88"/>
      <c r="N65" s="88"/>
      <c r="O65" s="85"/>
      <c r="P65" s="85"/>
      <c r="Q65" s="85" t="s">
        <v>123</v>
      </c>
      <c r="R65" s="85" t="s">
        <v>123</v>
      </c>
      <c r="S65" s="55">
        <v>9999</v>
      </c>
      <c r="T65" s="53">
        <f>(J65+K65+L65)+IF((VLOOKUP(Q65,MogulsDD!$A$1:$C$1000,3,FALSE)*(M65+O65)/2)&gt;3.75,3.75,VLOOKUP(Q65,MogulsDD!$A$1:$C$1000,3,FALSE)*(M65+O65)/2)+IF((VLOOKUP(R65,MogulsDD!$A$1:$C$1000,3,FALSE)*(N65+P65)/2)&gt;3.75,3.75,VLOOKUP(R65,MogulsDD!$A$1:$C$1000,3,FALSE)*(N65+P65)/2)+IF((18-12*S65/$J$5)&gt;7.5,7.5,IF((18-12*S65/$J$5)&lt;0,0,(18-12*S65/$J$5)))</f>
        <v>0</v>
      </c>
      <c r="U65" s="77"/>
      <c r="V65" s="77"/>
      <c r="W65" s="77"/>
      <c r="X65" s="77"/>
      <c r="Y65" s="77"/>
      <c r="Z65" s="77"/>
      <c r="AA65" s="77"/>
      <c r="AB65" s="77"/>
      <c r="AC65" s="77"/>
      <c r="AD65" s="77"/>
      <c r="AE65" s="77"/>
      <c r="AF65" s="77"/>
      <c r="AG65" s="77"/>
      <c r="AH65" s="77"/>
      <c r="AI65" s="77"/>
      <c r="AJ65" s="86"/>
      <c r="AK65" s="77"/>
      <c r="AL65" s="38"/>
      <c r="AM65" s="38"/>
    </row>
    <row r="66" spans="1:39" ht="12.75" customHeight="1" x14ac:dyDescent="0.35">
      <c r="A66" s="52">
        <f t="shared" si="1"/>
        <v>1</v>
      </c>
      <c r="B66" s="67"/>
      <c r="C66" s="53"/>
      <c r="D66" s="53"/>
      <c r="E66" s="53"/>
      <c r="F66" s="53"/>
      <c r="G66" s="53"/>
      <c r="H66" s="53"/>
      <c r="I66" s="54"/>
      <c r="J66" s="99"/>
      <c r="K66" s="57"/>
      <c r="L66" s="57"/>
      <c r="M66" s="88"/>
      <c r="N66" s="88"/>
      <c r="O66" s="85"/>
      <c r="P66" s="85"/>
      <c r="Q66" s="85" t="s">
        <v>123</v>
      </c>
      <c r="R66" s="85" t="s">
        <v>123</v>
      </c>
      <c r="S66" s="55">
        <v>9999</v>
      </c>
      <c r="T66" s="53">
        <f>(J66+K66+L66)+IF((VLOOKUP(Q66,MogulsDD!$A$1:$C$1000,3,FALSE)*(M66+O66)/2)&gt;3.75,3.75,VLOOKUP(Q66,MogulsDD!$A$1:$C$1000,3,FALSE)*(M66+O66)/2)+IF((VLOOKUP(R66,MogulsDD!$A$1:$C$1000,3,FALSE)*(N66+P66)/2)&gt;3.75,3.75,VLOOKUP(R66,MogulsDD!$A$1:$C$1000,3,FALSE)*(N66+P66)/2)+IF((18-12*S66/$J$5)&gt;7.5,7.5,IF((18-12*S66/$J$5)&lt;0,0,(18-12*S66/$J$5)))</f>
        <v>0</v>
      </c>
      <c r="U66" s="77"/>
      <c r="V66" s="77"/>
      <c r="W66" s="77"/>
      <c r="X66" s="77"/>
      <c r="Y66" s="77"/>
      <c r="Z66" s="77"/>
      <c r="AA66" s="77"/>
      <c r="AB66" s="77"/>
      <c r="AC66" s="77"/>
      <c r="AD66" s="77"/>
      <c r="AE66" s="77"/>
      <c r="AF66" s="77"/>
      <c r="AG66" s="77"/>
      <c r="AH66" s="77"/>
      <c r="AI66" s="77"/>
      <c r="AJ66" s="86"/>
      <c r="AK66" s="77"/>
      <c r="AL66" s="38"/>
      <c r="AM66" s="38"/>
    </row>
    <row r="67" spans="1:39" ht="12.75" customHeight="1" x14ac:dyDescent="0.35">
      <c r="A67" s="52">
        <f t="shared" si="1"/>
        <v>1</v>
      </c>
      <c r="B67" s="67"/>
      <c r="C67" s="53"/>
      <c r="D67" s="53"/>
      <c r="E67" s="53"/>
      <c r="F67" s="53"/>
      <c r="G67" s="53"/>
      <c r="H67" s="53"/>
      <c r="I67" s="54"/>
      <c r="J67" s="99"/>
      <c r="K67" s="57"/>
      <c r="L67" s="57"/>
      <c r="M67" s="88"/>
      <c r="N67" s="88"/>
      <c r="O67" s="85"/>
      <c r="P67" s="85"/>
      <c r="Q67" s="85" t="s">
        <v>123</v>
      </c>
      <c r="R67" s="85" t="s">
        <v>123</v>
      </c>
      <c r="S67" s="55">
        <v>9999</v>
      </c>
      <c r="T67" s="53">
        <f>(J67+K67+L67)+IF((VLOOKUP(Q67,MogulsDD!$A$1:$C$1000,3,FALSE)*(M67+O67)/2)&gt;3.75,3.75,VLOOKUP(Q67,MogulsDD!$A$1:$C$1000,3,FALSE)*(M67+O67)/2)+IF((VLOOKUP(R67,MogulsDD!$A$1:$C$1000,3,FALSE)*(N67+P67)/2)&gt;3.75,3.75,VLOOKUP(R67,MogulsDD!$A$1:$C$1000,3,FALSE)*(N67+P67)/2)+IF((18-12*S67/$J$5)&gt;7.5,7.5,IF((18-12*S67/$J$5)&lt;0,0,(18-12*S67/$J$5)))</f>
        <v>0</v>
      </c>
      <c r="U67" s="77"/>
      <c r="V67" s="77"/>
      <c r="W67" s="77"/>
      <c r="X67" s="77"/>
      <c r="Y67" s="77"/>
      <c r="Z67" s="77"/>
      <c r="AA67" s="77"/>
      <c r="AB67" s="77"/>
      <c r="AC67" s="77"/>
      <c r="AD67" s="77"/>
      <c r="AE67" s="77"/>
      <c r="AF67" s="77"/>
      <c r="AG67" s="77"/>
      <c r="AH67" s="77"/>
      <c r="AI67" s="77"/>
      <c r="AJ67" s="86"/>
      <c r="AK67" s="77"/>
      <c r="AL67" s="38"/>
      <c r="AM67" s="38"/>
    </row>
    <row r="68" spans="1:39" ht="12.75" customHeight="1" x14ac:dyDescent="0.35">
      <c r="A68" s="52">
        <f t="shared" si="1"/>
        <v>1</v>
      </c>
      <c r="B68" s="67"/>
      <c r="C68" s="53"/>
      <c r="D68" s="53"/>
      <c r="E68" s="53"/>
      <c r="F68" s="53"/>
      <c r="G68" s="53"/>
      <c r="H68" s="53"/>
      <c r="I68" s="54"/>
      <c r="J68" s="99"/>
      <c r="K68" s="57"/>
      <c r="L68" s="57"/>
      <c r="M68" s="88"/>
      <c r="N68" s="88"/>
      <c r="O68" s="85"/>
      <c r="P68" s="85"/>
      <c r="Q68" s="85" t="s">
        <v>123</v>
      </c>
      <c r="R68" s="85" t="s">
        <v>123</v>
      </c>
      <c r="S68" s="55">
        <v>9999</v>
      </c>
      <c r="T68" s="53">
        <f>(J68+K68+L68)+IF((VLOOKUP(Q68,MogulsDD!$A$1:$C$1000,3,FALSE)*(M68+O68)/2)&gt;3.75,3.75,VLOOKUP(Q68,MogulsDD!$A$1:$C$1000,3,FALSE)*(M68+O68)/2)+IF((VLOOKUP(R68,MogulsDD!$A$1:$C$1000,3,FALSE)*(N68+P68)/2)&gt;3.75,3.75,VLOOKUP(R68,MogulsDD!$A$1:$C$1000,3,FALSE)*(N68+P68)/2)+IF((18-12*S68/$J$5)&gt;7.5,7.5,IF((18-12*S68/$J$5)&lt;0,0,(18-12*S68/$J$5)))</f>
        <v>0</v>
      </c>
      <c r="U68" s="77"/>
      <c r="V68" s="77"/>
      <c r="W68" s="77"/>
      <c r="X68" s="77"/>
      <c r="Y68" s="77"/>
      <c r="Z68" s="77"/>
      <c r="AA68" s="77"/>
      <c r="AB68" s="77"/>
      <c r="AC68" s="77"/>
      <c r="AD68" s="77"/>
      <c r="AE68" s="77"/>
      <c r="AF68" s="77"/>
      <c r="AG68" s="77"/>
      <c r="AH68" s="77"/>
      <c r="AI68" s="77"/>
      <c r="AJ68" s="86"/>
      <c r="AK68" s="77"/>
      <c r="AL68" s="38"/>
      <c r="AM68" s="38"/>
    </row>
    <row r="69" spans="1:39" ht="12.75" customHeight="1" x14ac:dyDescent="0.35">
      <c r="A69" s="52">
        <f t="shared" si="1"/>
        <v>1</v>
      </c>
      <c r="B69" s="67"/>
      <c r="C69" s="53"/>
      <c r="D69" s="53"/>
      <c r="E69" s="53"/>
      <c r="F69" s="53"/>
      <c r="G69" s="53"/>
      <c r="H69" s="53"/>
      <c r="I69" s="54"/>
      <c r="J69" s="99"/>
      <c r="K69" s="57"/>
      <c r="L69" s="57"/>
      <c r="M69" s="88"/>
      <c r="N69" s="88"/>
      <c r="O69" s="85"/>
      <c r="P69" s="85"/>
      <c r="Q69" s="85" t="s">
        <v>123</v>
      </c>
      <c r="R69" s="85" t="s">
        <v>123</v>
      </c>
      <c r="S69" s="55">
        <v>9999</v>
      </c>
      <c r="T69" s="53">
        <f>(J69+K69+L69)+IF((VLOOKUP(Q69,MogulsDD!$A$1:$C$1000,3,FALSE)*(M69+O69)/2)&gt;3.75,3.75,VLOOKUP(Q69,MogulsDD!$A$1:$C$1000,3,FALSE)*(M69+O69)/2)+IF((VLOOKUP(R69,MogulsDD!$A$1:$C$1000,3,FALSE)*(N69+P69)/2)&gt;3.75,3.75,VLOOKUP(R69,MogulsDD!$A$1:$C$1000,3,FALSE)*(N69+P69)/2)+IF((18-12*S69/$J$5)&gt;7.5,7.5,IF((18-12*S69/$J$5)&lt;0,0,(18-12*S69/$J$5)))</f>
        <v>0</v>
      </c>
      <c r="U69" s="77"/>
      <c r="V69" s="77"/>
      <c r="W69" s="77"/>
      <c r="X69" s="77"/>
      <c r="Y69" s="77"/>
      <c r="Z69" s="77"/>
      <c r="AA69" s="77"/>
      <c r="AB69" s="77"/>
      <c r="AC69" s="77"/>
      <c r="AD69" s="77"/>
      <c r="AE69" s="77"/>
      <c r="AF69" s="77"/>
      <c r="AG69" s="77"/>
      <c r="AH69" s="77"/>
      <c r="AI69" s="77"/>
      <c r="AJ69" s="86"/>
      <c r="AK69" s="77"/>
      <c r="AL69" s="38"/>
      <c r="AM69" s="38"/>
    </row>
    <row r="70" spans="1:39" ht="12.75" customHeight="1" x14ac:dyDescent="0.35">
      <c r="A70" s="52">
        <f t="shared" si="1"/>
        <v>1</v>
      </c>
      <c r="B70" s="67"/>
      <c r="C70" s="53"/>
      <c r="D70" s="53"/>
      <c r="E70" s="53"/>
      <c r="F70" s="53"/>
      <c r="G70" s="53"/>
      <c r="H70" s="53"/>
      <c r="I70" s="54"/>
      <c r="J70" s="99"/>
      <c r="K70" s="57"/>
      <c r="L70" s="57"/>
      <c r="M70" s="88"/>
      <c r="N70" s="88"/>
      <c r="O70" s="85"/>
      <c r="P70" s="85"/>
      <c r="Q70" s="85" t="s">
        <v>123</v>
      </c>
      <c r="R70" s="85" t="s">
        <v>123</v>
      </c>
      <c r="S70" s="55">
        <v>9999</v>
      </c>
      <c r="T70" s="53">
        <f>(J70+K70+L70)+IF((VLOOKUP(Q70,MogulsDD!$A$1:$C$1000,3,FALSE)*(M70+O70)/2)&gt;3.75,3.75,VLOOKUP(Q70,MogulsDD!$A$1:$C$1000,3,FALSE)*(M70+O70)/2)+IF((VLOOKUP(R70,MogulsDD!$A$1:$C$1000,3,FALSE)*(N70+P70)/2)&gt;3.75,3.75,VLOOKUP(R70,MogulsDD!$A$1:$C$1000,3,FALSE)*(N70+P70)/2)+IF((18-12*S70/$J$5)&gt;7.5,7.5,IF((18-12*S70/$J$5)&lt;0,0,(18-12*S70/$J$5)))</f>
        <v>0</v>
      </c>
      <c r="U70" s="77"/>
      <c r="V70" s="77"/>
      <c r="W70" s="77"/>
      <c r="X70" s="77"/>
      <c r="Y70" s="77"/>
      <c r="Z70" s="77"/>
      <c r="AA70" s="77"/>
      <c r="AB70" s="77"/>
      <c r="AC70" s="77"/>
      <c r="AD70" s="77"/>
      <c r="AE70" s="77"/>
      <c r="AF70" s="77"/>
      <c r="AG70" s="77"/>
      <c r="AH70" s="77"/>
      <c r="AI70" s="77"/>
      <c r="AJ70" s="86"/>
      <c r="AK70" s="77"/>
      <c r="AL70" s="38"/>
      <c r="AM70" s="38"/>
    </row>
    <row r="71" spans="1:39" ht="12.75" customHeight="1" x14ac:dyDescent="0.35">
      <c r="A71" s="52">
        <f t="shared" si="1"/>
        <v>1</v>
      </c>
      <c r="B71" s="67"/>
      <c r="C71" s="53"/>
      <c r="D71" s="53"/>
      <c r="E71" s="53"/>
      <c r="F71" s="53"/>
      <c r="G71" s="53"/>
      <c r="H71" s="53"/>
      <c r="I71" s="54"/>
      <c r="J71" s="99"/>
      <c r="K71" s="57"/>
      <c r="L71" s="57"/>
      <c r="M71" s="88"/>
      <c r="N71" s="88"/>
      <c r="O71" s="85"/>
      <c r="P71" s="85"/>
      <c r="Q71" s="85" t="s">
        <v>123</v>
      </c>
      <c r="R71" s="85" t="s">
        <v>123</v>
      </c>
      <c r="S71" s="55">
        <v>9999</v>
      </c>
      <c r="T71" s="53">
        <f>(J71+K71+L71)+IF((VLOOKUP(Q71,MogulsDD!$A$1:$C$1000,3,FALSE)*(M71+O71)/2)&gt;3.75,3.75,VLOOKUP(Q71,MogulsDD!$A$1:$C$1000,3,FALSE)*(M71+O71)/2)+IF((VLOOKUP(R71,MogulsDD!$A$1:$C$1000,3,FALSE)*(N71+P71)/2)&gt;3.75,3.75,VLOOKUP(R71,MogulsDD!$A$1:$C$1000,3,FALSE)*(N71+P71)/2)+IF((18-12*S71/$J$5)&gt;7.5,7.5,IF((18-12*S71/$J$5)&lt;0,0,(18-12*S71/$J$5)))</f>
        <v>0</v>
      </c>
      <c r="U71" s="77"/>
      <c r="V71" s="77"/>
      <c r="W71" s="77"/>
      <c r="X71" s="77"/>
      <c r="Y71" s="77"/>
      <c r="Z71" s="77"/>
      <c r="AA71" s="77"/>
      <c r="AB71" s="77"/>
      <c r="AC71" s="77"/>
      <c r="AD71" s="77"/>
      <c r="AE71" s="77"/>
      <c r="AF71" s="77"/>
      <c r="AG71" s="77"/>
      <c r="AH71" s="77"/>
      <c r="AI71" s="77"/>
      <c r="AJ71" s="86"/>
      <c r="AK71" s="77"/>
      <c r="AL71" s="38"/>
      <c r="AM71" s="38"/>
    </row>
    <row r="72" spans="1:39" ht="12.75" customHeight="1" x14ac:dyDescent="0.35">
      <c r="A72" s="52">
        <f t="shared" si="1"/>
        <v>1</v>
      </c>
      <c r="B72" s="67"/>
      <c r="C72" s="53"/>
      <c r="D72" s="53"/>
      <c r="E72" s="53"/>
      <c r="F72" s="53"/>
      <c r="G72" s="53"/>
      <c r="H72" s="53"/>
      <c r="I72" s="54"/>
      <c r="J72" s="99"/>
      <c r="K72" s="57"/>
      <c r="L72" s="57"/>
      <c r="M72" s="88"/>
      <c r="N72" s="88"/>
      <c r="O72" s="85"/>
      <c r="P72" s="85"/>
      <c r="Q72" s="85" t="s">
        <v>123</v>
      </c>
      <c r="R72" s="85" t="s">
        <v>123</v>
      </c>
      <c r="S72" s="55">
        <v>9999</v>
      </c>
      <c r="T72" s="53">
        <f>(J72+K72+L72)+IF((VLOOKUP(Q72,MogulsDD!$A$1:$C$1000,3,FALSE)*(M72+O72)/2)&gt;3.75,3.75,VLOOKUP(Q72,MogulsDD!$A$1:$C$1000,3,FALSE)*(M72+O72)/2)+IF((VLOOKUP(R72,MogulsDD!$A$1:$C$1000,3,FALSE)*(N72+P72)/2)&gt;3.75,3.75,VLOOKUP(R72,MogulsDD!$A$1:$C$1000,3,FALSE)*(N72+P72)/2)+IF((18-12*S72/$J$5)&gt;7.5,7.5,IF((18-12*S72/$J$5)&lt;0,0,(18-12*S72/$J$5)))</f>
        <v>0</v>
      </c>
      <c r="U72" s="77"/>
      <c r="V72" s="77"/>
      <c r="W72" s="77"/>
      <c r="X72" s="77"/>
      <c r="Y72" s="77"/>
      <c r="Z72" s="77"/>
      <c r="AA72" s="77"/>
      <c r="AB72" s="77"/>
      <c r="AC72" s="77"/>
      <c r="AD72" s="77"/>
      <c r="AE72" s="77"/>
      <c r="AF72" s="77"/>
      <c r="AG72" s="77"/>
      <c r="AH72" s="77"/>
      <c r="AI72" s="77"/>
      <c r="AJ72" s="86"/>
      <c r="AK72" s="77"/>
      <c r="AL72" s="38"/>
      <c r="AM72" s="38"/>
    </row>
    <row r="73" spans="1:39" ht="12.75" customHeight="1" x14ac:dyDescent="0.35">
      <c r="A73" s="52">
        <f t="shared" si="1"/>
        <v>1</v>
      </c>
      <c r="B73" s="67"/>
      <c r="C73" s="53"/>
      <c r="D73" s="53"/>
      <c r="E73" s="53"/>
      <c r="F73" s="53"/>
      <c r="G73" s="53"/>
      <c r="H73" s="53"/>
      <c r="I73" s="54"/>
      <c r="J73" s="99"/>
      <c r="K73" s="57"/>
      <c r="L73" s="57"/>
      <c r="M73" s="88"/>
      <c r="N73" s="88"/>
      <c r="O73" s="85"/>
      <c r="P73" s="85"/>
      <c r="Q73" s="85" t="s">
        <v>123</v>
      </c>
      <c r="R73" s="85" t="s">
        <v>123</v>
      </c>
      <c r="S73" s="55">
        <v>9999</v>
      </c>
      <c r="T73" s="53">
        <f>(J73+K73+L73)+IF((VLOOKUP(Q73,MogulsDD!$A$1:$C$1000,3,FALSE)*(M73+O73)/2)&gt;3.75,3.75,VLOOKUP(Q73,MogulsDD!$A$1:$C$1000,3,FALSE)*(M73+O73)/2)+IF((VLOOKUP(R73,MogulsDD!$A$1:$C$1000,3,FALSE)*(N73+P73)/2)&gt;3.75,3.75,VLOOKUP(R73,MogulsDD!$A$1:$C$1000,3,FALSE)*(N73+P73)/2)+IF((18-12*S73/$J$5)&gt;7.5,7.5,IF((18-12*S73/$J$5)&lt;0,0,(18-12*S73/$J$5)))</f>
        <v>0</v>
      </c>
      <c r="U73" s="77"/>
      <c r="V73" s="77"/>
      <c r="W73" s="77"/>
      <c r="X73" s="77"/>
      <c r="Y73" s="77"/>
      <c r="Z73" s="77"/>
      <c r="AA73" s="77"/>
      <c r="AB73" s="77"/>
      <c r="AC73" s="77"/>
      <c r="AD73" s="77"/>
      <c r="AE73" s="77"/>
      <c r="AF73" s="77"/>
      <c r="AG73" s="77"/>
      <c r="AH73" s="77"/>
      <c r="AI73" s="77"/>
      <c r="AJ73" s="86"/>
      <c r="AK73" s="77"/>
      <c r="AL73" s="38"/>
      <c r="AM73" s="38"/>
    </row>
    <row r="74" spans="1:39" ht="12.75" customHeight="1" x14ac:dyDescent="0.35">
      <c r="A74" s="52">
        <f t="shared" si="1"/>
        <v>1</v>
      </c>
      <c r="B74" s="67"/>
      <c r="C74" s="53"/>
      <c r="D74" s="53"/>
      <c r="E74" s="53"/>
      <c r="F74" s="53"/>
      <c r="G74" s="53"/>
      <c r="H74" s="53"/>
      <c r="I74" s="54"/>
      <c r="J74" s="99"/>
      <c r="K74" s="57"/>
      <c r="L74" s="57"/>
      <c r="M74" s="88"/>
      <c r="N74" s="88"/>
      <c r="O74" s="85"/>
      <c r="P74" s="85"/>
      <c r="Q74" s="85" t="s">
        <v>123</v>
      </c>
      <c r="R74" s="85" t="s">
        <v>123</v>
      </c>
      <c r="S74" s="55">
        <v>9999</v>
      </c>
      <c r="T74" s="53">
        <f>(J74+K74+L74)+IF((VLOOKUP(Q74,MogulsDD!$A$1:$C$1000,3,FALSE)*(M74+O74)/2)&gt;3.75,3.75,VLOOKUP(Q74,MogulsDD!$A$1:$C$1000,3,FALSE)*(M74+O74)/2)+IF((VLOOKUP(R74,MogulsDD!$A$1:$C$1000,3,FALSE)*(N74+P74)/2)&gt;3.75,3.75,VLOOKUP(R74,MogulsDD!$A$1:$C$1000,3,FALSE)*(N74+P74)/2)+IF((18-12*S74/$J$5)&gt;7.5,7.5,IF((18-12*S74/$J$5)&lt;0,0,(18-12*S74/$J$5)))</f>
        <v>0</v>
      </c>
      <c r="U74" s="77"/>
      <c r="V74" s="77"/>
      <c r="W74" s="77"/>
      <c r="X74" s="77"/>
      <c r="Y74" s="77"/>
      <c r="Z74" s="77"/>
      <c r="AA74" s="77"/>
      <c r="AB74" s="77"/>
      <c r="AC74" s="77"/>
      <c r="AD74" s="77"/>
      <c r="AE74" s="77"/>
      <c r="AF74" s="77"/>
      <c r="AG74" s="77"/>
      <c r="AH74" s="77"/>
      <c r="AI74" s="77"/>
      <c r="AJ74" s="86"/>
      <c r="AK74" s="77"/>
      <c r="AL74" s="38"/>
      <c r="AM74" s="38"/>
    </row>
    <row r="75" spans="1:39" ht="12.75" customHeight="1" x14ac:dyDescent="0.35">
      <c r="A75" s="52">
        <f t="shared" si="1"/>
        <v>1</v>
      </c>
      <c r="B75" s="67"/>
      <c r="C75" s="53"/>
      <c r="D75" s="53"/>
      <c r="E75" s="53"/>
      <c r="F75" s="53"/>
      <c r="G75" s="53"/>
      <c r="H75" s="53"/>
      <c r="I75" s="54"/>
      <c r="J75" s="100"/>
      <c r="K75" s="57"/>
      <c r="L75" s="57"/>
      <c r="M75" s="88"/>
      <c r="N75" s="101"/>
      <c r="O75" s="102"/>
      <c r="P75" s="102"/>
      <c r="Q75" s="85" t="s">
        <v>123</v>
      </c>
      <c r="R75" s="85" t="s">
        <v>123</v>
      </c>
      <c r="S75" s="55">
        <v>9999</v>
      </c>
      <c r="T75" s="53">
        <f>(J75+K75+L75)+IF((VLOOKUP(Q75,MogulsDD!$A$1:$C$1000,3,FALSE)*(M75+O75)/2)&gt;3.75,3.75,VLOOKUP(Q75,MogulsDD!$A$1:$C$1000,3,FALSE)*(M75+O75)/2)+IF((VLOOKUP(R75,MogulsDD!$A$1:$C$1000,3,FALSE)*(N75+P75)/2)&gt;3.75,3.75,VLOOKUP(R75,MogulsDD!$A$1:$C$1000,3,FALSE)*(N75+P75)/2)+IF((18-12*S75/$J$5)&gt;7.5,7.5,IF((18-12*S75/$J$5)&lt;0,0,(18-12*S75/$J$5)))</f>
        <v>0</v>
      </c>
      <c r="U75" s="77"/>
      <c r="V75" s="77"/>
      <c r="W75" s="77"/>
      <c r="X75" s="77"/>
      <c r="Y75" s="77"/>
      <c r="Z75" s="77"/>
      <c r="AA75" s="77"/>
      <c r="AB75" s="77"/>
      <c r="AC75" s="77"/>
      <c r="AD75" s="77"/>
      <c r="AE75" s="77"/>
      <c r="AF75" s="77"/>
      <c r="AG75" s="77"/>
      <c r="AH75" s="77"/>
      <c r="AI75" s="77"/>
      <c r="AJ75" s="86"/>
      <c r="AK75" s="77"/>
      <c r="AL75" s="38"/>
      <c r="AM75" s="38"/>
    </row>
    <row r="76" spans="1:39" ht="12.75" customHeight="1" x14ac:dyDescent="0.35">
      <c r="A76" s="52">
        <f t="shared" si="1"/>
        <v>1</v>
      </c>
      <c r="B76" s="67"/>
      <c r="C76" s="53"/>
      <c r="D76" s="53"/>
      <c r="E76" s="53"/>
      <c r="F76" s="53"/>
      <c r="G76" s="53"/>
      <c r="H76" s="53"/>
      <c r="I76" s="54"/>
      <c r="J76" s="99"/>
      <c r="K76" s="57"/>
      <c r="L76" s="57"/>
      <c r="M76" s="88"/>
      <c r="N76" s="88"/>
      <c r="O76" s="85"/>
      <c r="P76" s="85"/>
      <c r="Q76" s="85" t="s">
        <v>123</v>
      </c>
      <c r="R76" s="85" t="s">
        <v>123</v>
      </c>
      <c r="S76" s="55">
        <v>9999</v>
      </c>
      <c r="T76" s="53">
        <f>(J76+K76+L76)+IF((VLOOKUP(Q76,MogulsDD!$A$1:$C$1000,3,FALSE)*(M76+O76)/2)&gt;3.75,3.75,VLOOKUP(Q76,MogulsDD!$A$1:$C$1000,3,FALSE)*(M76+O76)/2)+IF((VLOOKUP(R76,MogulsDD!$A$1:$C$1000,3,FALSE)*(N76+P76)/2)&gt;3.75,3.75,VLOOKUP(R76,MogulsDD!$A$1:$C$1000,3,FALSE)*(N76+P76)/2)+IF((18-12*S76/$J$5)&gt;7.5,7.5,IF((18-12*S76/$J$5)&lt;0,0,(18-12*S76/$J$5)))</f>
        <v>0</v>
      </c>
      <c r="U76" s="77"/>
      <c r="V76" s="77"/>
      <c r="W76" s="77"/>
      <c r="X76" s="77"/>
      <c r="Y76" s="77"/>
      <c r="Z76" s="77"/>
      <c r="AA76" s="77"/>
      <c r="AB76" s="77"/>
      <c r="AC76" s="77"/>
      <c r="AD76" s="77"/>
      <c r="AE76" s="77"/>
      <c r="AF76" s="77"/>
      <c r="AG76" s="77"/>
      <c r="AH76" s="77"/>
      <c r="AI76" s="77"/>
      <c r="AJ76" s="86"/>
      <c r="AK76" s="77"/>
      <c r="AL76" s="38"/>
      <c r="AM76" s="38"/>
    </row>
    <row r="77" spans="1:39" ht="12.75" customHeight="1" x14ac:dyDescent="0.35">
      <c r="A77" s="52">
        <f t="shared" si="1"/>
        <v>1</v>
      </c>
      <c r="B77" s="67"/>
      <c r="C77" s="53"/>
      <c r="D77" s="53"/>
      <c r="E77" s="53"/>
      <c r="F77" s="53"/>
      <c r="G77" s="53"/>
      <c r="H77" s="53"/>
      <c r="I77" s="54"/>
      <c r="J77" s="99"/>
      <c r="K77" s="57"/>
      <c r="L77" s="57"/>
      <c r="M77" s="88"/>
      <c r="N77" s="88"/>
      <c r="O77" s="85"/>
      <c r="P77" s="85"/>
      <c r="Q77" s="85" t="s">
        <v>123</v>
      </c>
      <c r="R77" s="85" t="s">
        <v>123</v>
      </c>
      <c r="S77" s="55">
        <v>9999</v>
      </c>
      <c r="T77" s="53">
        <f>(J77+K77+L77)+IF((VLOOKUP(Q77,MogulsDD!$A$1:$C$1000,3,FALSE)*(M77+O77)/2)&gt;3.75,3.75,VLOOKUP(Q77,MogulsDD!$A$1:$C$1000,3,FALSE)*(M77+O77)/2)+IF((VLOOKUP(R77,MogulsDD!$A$1:$C$1000,3,FALSE)*(N77+P77)/2)&gt;3.75,3.75,VLOOKUP(R77,MogulsDD!$A$1:$C$1000,3,FALSE)*(N77+P77)/2)+IF((18-12*S77/$J$5)&gt;7.5,7.5,IF((18-12*S77/$J$5)&lt;0,0,(18-12*S77/$J$5)))</f>
        <v>0</v>
      </c>
      <c r="U77" s="77"/>
      <c r="V77" s="77"/>
      <c r="W77" s="77"/>
      <c r="X77" s="77"/>
      <c r="Y77" s="77"/>
      <c r="Z77" s="77"/>
      <c r="AA77" s="77"/>
      <c r="AB77" s="77"/>
      <c r="AC77" s="77"/>
      <c r="AD77" s="77"/>
      <c r="AE77" s="77"/>
      <c r="AF77" s="77"/>
      <c r="AG77" s="77"/>
      <c r="AH77" s="77"/>
      <c r="AI77" s="77"/>
      <c r="AJ77" s="86"/>
      <c r="AK77" s="77"/>
      <c r="AL77" s="38"/>
      <c r="AM77" s="38"/>
    </row>
    <row r="78" spans="1:39" ht="12.75" customHeight="1" x14ac:dyDescent="0.35">
      <c r="A78" s="52">
        <f t="shared" si="1"/>
        <v>1</v>
      </c>
      <c r="B78" s="67"/>
      <c r="C78" s="53"/>
      <c r="D78" s="53"/>
      <c r="E78" s="53"/>
      <c r="F78" s="53"/>
      <c r="G78" s="53"/>
      <c r="H78" s="53"/>
      <c r="I78" s="54"/>
      <c r="J78" s="99"/>
      <c r="K78" s="57"/>
      <c r="L78" s="57"/>
      <c r="M78" s="88"/>
      <c r="N78" s="88"/>
      <c r="O78" s="85"/>
      <c r="P78" s="85"/>
      <c r="Q78" s="85" t="s">
        <v>123</v>
      </c>
      <c r="R78" s="85" t="s">
        <v>123</v>
      </c>
      <c r="S78" s="55">
        <v>9999</v>
      </c>
      <c r="T78" s="53">
        <f>(J78+K78+L78)+IF((VLOOKUP(Q78,MogulsDD!$A$1:$C$1000,3,FALSE)*(M78+O78)/2)&gt;3.75,3.75,VLOOKUP(Q78,MogulsDD!$A$1:$C$1000,3,FALSE)*(M78+O78)/2)+IF((VLOOKUP(R78,MogulsDD!$A$1:$C$1000,3,FALSE)*(N78+P78)/2)&gt;3.75,3.75,VLOOKUP(R78,MogulsDD!$A$1:$C$1000,3,FALSE)*(N78+P78)/2)+IF((18-12*S78/$J$5)&gt;7.5,7.5,IF((18-12*S78/$J$5)&lt;0,0,(18-12*S78/$J$5)))</f>
        <v>0</v>
      </c>
      <c r="U78" s="77"/>
      <c r="V78" s="77"/>
      <c r="W78" s="77"/>
      <c r="X78" s="77"/>
      <c r="Y78" s="77"/>
      <c r="Z78" s="77"/>
      <c r="AA78" s="77"/>
      <c r="AB78" s="77"/>
      <c r="AC78" s="77"/>
      <c r="AD78" s="77"/>
      <c r="AE78" s="77"/>
      <c r="AF78" s="77"/>
      <c r="AG78" s="77"/>
      <c r="AH78" s="77"/>
      <c r="AI78" s="77"/>
      <c r="AJ78" s="86"/>
      <c r="AK78" s="77"/>
      <c r="AL78" s="38"/>
      <c r="AM78" s="38"/>
    </row>
    <row r="79" spans="1:39" ht="12.75" customHeight="1" x14ac:dyDescent="0.35">
      <c r="A79" s="52">
        <f t="shared" si="1"/>
        <v>1</v>
      </c>
      <c r="B79" s="67"/>
      <c r="C79" s="53"/>
      <c r="D79" s="53"/>
      <c r="E79" s="53"/>
      <c r="F79" s="53"/>
      <c r="G79" s="53"/>
      <c r="H79" s="53"/>
      <c r="I79" s="54"/>
      <c r="J79" s="99"/>
      <c r="K79" s="57"/>
      <c r="L79" s="57"/>
      <c r="M79" s="88"/>
      <c r="N79" s="88"/>
      <c r="O79" s="85"/>
      <c r="P79" s="85"/>
      <c r="Q79" s="85" t="s">
        <v>123</v>
      </c>
      <c r="R79" s="85" t="s">
        <v>123</v>
      </c>
      <c r="S79" s="55">
        <v>9999</v>
      </c>
      <c r="T79" s="53">
        <f>(J79+K79+L79)+IF((VLOOKUP(Q79,MogulsDD!$A$1:$C$1000,3,FALSE)*(M79+O79)/2)&gt;3.75,3.75,VLOOKUP(Q79,MogulsDD!$A$1:$C$1000,3,FALSE)*(M79+O79)/2)+IF((VLOOKUP(R79,MogulsDD!$A$1:$C$1000,3,FALSE)*(N79+P79)/2)&gt;3.75,3.75,VLOOKUP(R79,MogulsDD!$A$1:$C$1000,3,FALSE)*(N79+P79)/2)+IF((18-12*S79/$J$5)&gt;7.5,7.5,IF((18-12*S79/$J$5)&lt;0,0,(18-12*S79/$J$5)))</f>
        <v>0</v>
      </c>
      <c r="U79" s="77"/>
      <c r="V79" s="77"/>
      <c r="W79" s="77"/>
      <c r="X79" s="77"/>
      <c r="Y79" s="77"/>
      <c r="Z79" s="77"/>
      <c r="AA79" s="77"/>
      <c r="AB79" s="77"/>
      <c r="AC79" s="77"/>
      <c r="AD79" s="77"/>
      <c r="AE79" s="77"/>
      <c r="AF79" s="77"/>
      <c r="AG79" s="77"/>
      <c r="AH79" s="77"/>
      <c r="AI79" s="77"/>
      <c r="AJ79" s="86"/>
      <c r="AK79" s="77"/>
      <c r="AL79" s="38"/>
      <c r="AM79" s="38"/>
    </row>
    <row r="80" spans="1:39" ht="12.75" customHeight="1" x14ac:dyDescent="0.35">
      <c r="A80" s="52">
        <f t="shared" si="1"/>
        <v>1</v>
      </c>
      <c r="B80" s="67"/>
      <c r="C80" s="53"/>
      <c r="D80" s="53"/>
      <c r="E80" s="53"/>
      <c r="F80" s="53"/>
      <c r="G80" s="53"/>
      <c r="H80" s="53"/>
      <c r="I80" s="54"/>
      <c r="J80" s="99"/>
      <c r="K80" s="57"/>
      <c r="L80" s="57"/>
      <c r="M80" s="88"/>
      <c r="N80" s="88"/>
      <c r="O80" s="85"/>
      <c r="P80" s="85"/>
      <c r="Q80" s="85" t="s">
        <v>123</v>
      </c>
      <c r="R80" s="85" t="s">
        <v>123</v>
      </c>
      <c r="S80" s="55">
        <v>9999</v>
      </c>
      <c r="T80" s="53">
        <f>(J80+K80+L80)+IF((VLOOKUP(Q80,MogulsDD!$A$1:$C$1000,3,FALSE)*(M80+O80)/2)&gt;3.75,3.75,VLOOKUP(Q80,MogulsDD!$A$1:$C$1000,3,FALSE)*(M80+O80)/2)+IF((VLOOKUP(R80,MogulsDD!$A$1:$C$1000,3,FALSE)*(N80+P80)/2)&gt;3.75,3.75,VLOOKUP(R80,MogulsDD!$A$1:$C$1000,3,FALSE)*(N80+P80)/2)+IF((18-12*S80/$J$5)&gt;7.5,7.5,IF((18-12*S80/$J$5)&lt;0,0,(18-12*S80/$J$5)))</f>
        <v>0</v>
      </c>
      <c r="U80" s="77"/>
      <c r="V80" s="77"/>
      <c r="W80" s="77"/>
      <c r="X80" s="77"/>
      <c r="Y80" s="77"/>
      <c r="Z80" s="77"/>
      <c r="AA80" s="77"/>
      <c r="AB80" s="77"/>
      <c r="AC80" s="77"/>
      <c r="AD80" s="77"/>
      <c r="AE80" s="77"/>
      <c r="AF80" s="77"/>
      <c r="AG80" s="77"/>
      <c r="AH80" s="77"/>
      <c r="AI80" s="77"/>
      <c r="AJ80" s="86"/>
      <c r="AK80" s="77"/>
      <c r="AL80" s="38"/>
      <c r="AM80" s="38"/>
    </row>
    <row r="81" spans="1:39" ht="12.75" customHeight="1" x14ac:dyDescent="0.35">
      <c r="A81" s="52">
        <f t="shared" si="1"/>
        <v>1</v>
      </c>
      <c r="B81" s="67"/>
      <c r="C81" s="53"/>
      <c r="D81" s="53"/>
      <c r="E81" s="53"/>
      <c r="F81" s="53"/>
      <c r="G81" s="53"/>
      <c r="H81" s="53"/>
      <c r="I81" s="54"/>
      <c r="J81" s="99"/>
      <c r="K81" s="57"/>
      <c r="L81" s="57"/>
      <c r="M81" s="88"/>
      <c r="N81" s="88"/>
      <c r="O81" s="85"/>
      <c r="P81" s="85"/>
      <c r="Q81" s="85" t="s">
        <v>123</v>
      </c>
      <c r="R81" s="85" t="s">
        <v>123</v>
      </c>
      <c r="S81" s="55">
        <v>9999</v>
      </c>
      <c r="T81" s="53">
        <f>(J81+K81+L81)+IF((VLOOKUP(Q81,MogulsDD!$A$1:$C$1000,3,FALSE)*(M81+O81)/2)&gt;3.75,3.75,VLOOKUP(Q81,MogulsDD!$A$1:$C$1000,3,FALSE)*(M81+O81)/2)+IF((VLOOKUP(R81,MogulsDD!$A$1:$C$1000,3,FALSE)*(N81+P81)/2)&gt;3.75,3.75,VLOOKUP(R81,MogulsDD!$A$1:$C$1000,3,FALSE)*(N81+P81)/2)+IF((18-12*S81/$J$5)&gt;7.5,7.5,IF((18-12*S81/$J$5)&lt;0,0,(18-12*S81/$J$5)))</f>
        <v>0</v>
      </c>
      <c r="U81" s="77"/>
      <c r="V81" s="77"/>
      <c r="W81" s="77"/>
      <c r="X81" s="77"/>
      <c r="Y81" s="77"/>
      <c r="Z81" s="77"/>
      <c r="AA81" s="77"/>
      <c r="AB81" s="77"/>
      <c r="AC81" s="77"/>
      <c r="AD81" s="77"/>
      <c r="AE81" s="77"/>
      <c r="AF81" s="77"/>
      <c r="AG81" s="77"/>
      <c r="AH81" s="77"/>
      <c r="AI81" s="77"/>
      <c r="AJ81" s="86"/>
      <c r="AK81" s="77"/>
      <c r="AL81" s="38"/>
      <c r="AM81" s="38"/>
    </row>
    <row r="82" spans="1:39" ht="12.75" customHeight="1" x14ac:dyDescent="0.35">
      <c r="A82" s="52">
        <f t="shared" si="1"/>
        <v>1</v>
      </c>
      <c r="B82" s="67"/>
      <c r="C82" s="53"/>
      <c r="D82" s="53"/>
      <c r="E82" s="53"/>
      <c r="F82" s="53"/>
      <c r="G82" s="53"/>
      <c r="H82" s="53"/>
      <c r="I82" s="54"/>
      <c r="J82" s="99"/>
      <c r="K82" s="57"/>
      <c r="L82" s="57"/>
      <c r="M82" s="88"/>
      <c r="N82" s="88"/>
      <c r="O82" s="85"/>
      <c r="P82" s="85"/>
      <c r="Q82" s="85" t="s">
        <v>123</v>
      </c>
      <c r="R82" s="85" t="s">
        <v>123</v>
      </c>
      <c r="S82" s="55">
        <v>9999</v>
      </c>
      <c r="T82" s="53">
        <f>(J82+K82+L82)+IF((VLOOKUP(Q82,MogulsDD!$A$1:$C$1000,3,FALSE)*(M82+O82)/2)&gt;3.75,3.75,VLOOKUP(Q82,MogulsDD!$A$1:$C$1000,3,FALSE)*(M82+O82)/2)+IF((VLOOKUP(R82,MogulsDD!$A$1:$C$1000,3,FALSE)*(N82+P82)/2)&gt;3.75,3.75,VLOOKUP(R82,MogulsDD!$A$1:$C$1000,3,FALSE)*(N82+P82)/2)+IF((18-12*S82/$J$5)&gt;7.5,7.5,IF((18-12*S82/$J$5)&lt;0,0,(18-12*S82/$J$5)))</f>
        <v>0</v>
      </c>
      <c r="U82" s="77"/>
      <c r="V82" s="77"/>
      <c r="W82" s="77"/>
      <c r="X82" s="77"/>
      <c r="Y82" s="77"/>
      <c r="Z82" s="77"/>
      <c r="AA82" s="77"/>
      <c r="AB82" s="77"/>
      <c r="AC82" s="77"/>
      <c r="AD82" s="77"/>
      <c r="AE82" s="77"/>
      <c r="AF82" s="77"/>
      <c r="AG82" s="77"/>
      <c r="AH82" s="77"/>
      <c r="AI82" s="77"/>
      <c r="AJ82" s="86"/>
      <c r="AK82" s="77"/>
      <c r="AL82" s="38"/>
      <c r="AM82" s="38"/>
    </row>
    <row r="83" spans="1:39" ht="12.75" customHeight="1" x14ac:dyDescent="0.35">
      <c r="A83" s="52">
        <f t="shared" si="1"/>
        <v>1</v>
      </c>
      <c r="B83" s="67"/>
      <c r="C83" s="53"/>
      <c r="D83" s="53"/>
      <c r="E83" s="53"/>
      <c r="F83" s="53"/>
      <c r="G83" s="53"/>
      <c r="H83" s="53"/>
      <c r="I83" s="54"/>
      <c r="J83" s="99"/>
      <c r="K83" s="57"/>
      <c r="L83" s="57"/>
      <c r="M83" s="88"/>
      <c r="N83" s="88"/>
      <c r="O83" s="85"/>
      <c r="P83" s="85"/>
      <c r="Q83" s="85" t="s">
        <v>123</v>
      </c>
      <c r="R83" s="85" t="s">
        <v>123</v>
      </c>
      <c r="S83" s="55">
        <v>9999</v>
      </c>
      <c r="T83" s="53">
        <f>(J83+K83+L83)+IF((VLOOKUP(Q83,MogulsDD!$A$1:$C$1000,3,FALSE)*(M83+O83)/2)&gt;3.75,3.75,VLOOKUP(Q83,MogulsDD!$A$1:$C$1000,3,FALSE)*(M83+O83)/2)+IF((VLOOKUP(R83,MogulsDD!$A$1:$C$1000,3,FALSE)*(N83+P83)/2)&gt;3.75,3.75,VLOOKUP(R83,MogulsDD!$A$1:$C$1000,3,FALSE)*(N83+P83)/2)+IF((18-12*S83/$J$5)&gt;7.5,7.5,IF((18-12*S83/$J$5)&lt;0,0,(18-12*S83/$J$5)))</f>
        <v>0</v>
      </c>
      <c r="U83" s="77"/>
      <c r="V83" s="77"/>
      <c r="W83" s="77"/>
      <c r="X83" s="77"/>
      <c r="Y83" s="77"/>
      <c r="Z83" s="77"/>
      <c r="AA83" s="77"/>
      <c r="AB83" s="77"/>
      <c r="AC83" s="77"/>
      <c r="AD83" s="77"/>
      <c r="AE83" s="77"/>
      <c r="AF83" s="77"/>
      <c r="AG83" s="77"/>
      <c r="AH83" s="77"/>
      <c r="AI83" s="77"/>
      <c r="AJ83" s="86"/>
      <c r="AK83" s="77"/>
      <c r="AL83" s="38"/>
      <c r="AM83" s="38"/>
    </row>
    <row r="84" spans="1:39" ht="12.75" customHeight="1" x14ac:dyDescent="0.35">
      <c r="A84" s="52">
        <f t="shared" si="1"/>
        <v>1</v>
      </c>
      <c r="B84" s="67"/>
      <c r="C84" s="53"/>
      <c r="D84" s="53"/>
      <c r="E84" s="53"/>
      <c r="F84" s="53"/>
      <c r="G84" s="53"/>
      <c r="H84" s="53"/>
      <c r="I84" s="54"/>
      <c r="J84" s="99"/>
      <c r="K84" s="57"/>
      <c r="L84" s="57"/>
      <c r="M84" s="88"/>
      <c r="N84" s="88"/>
      <c r="O84" s="85"/>
      <c r="P84" s="85"/>
      <c r="Q84" s="85" t="s">
        <v>123</v>
      </c>
      <c r="R84" s="85" t="s">
        <v>123</v>
      </c>
      <c r="S84" s="55">
        <v>9999</v>
      </c>
      <c r="T84" s="53">
        <f>(J84+K84+L84)+IF((VLOOKUP(Q84,MogulsDD!$A$1:$C$1000,3,FALSE)*(M84+O84)/2)&gt;3.75,3.75,VLOOKUP(Q84,MogulsDD!$A$1:$C$1000,3,FALSE)*(M84+O84)/2)+IF((VLOOKUP(R84,MogulsDD!$A$1:$C$1000,3,FALSE)*(N84+P84)/2)&gt;3.75,3.75,VLOOKUP(R84,MogulsDD!$A$1:$C$1000,3,FALSE)*(N84+P84)/2)+IF((18-12*S84/$J$5)&gt;7.5,7.5,IF((18-12*S84/$J$5)&lt;0,0,(18-12*S84/$J$5)))</f>
        <v>0</v>
      </c>
      <c r="U84" s="77"/>
      <c r="V84" s="77"/>
      <c r="W84" s="77"/>
      <c r="X84" s="77"/>
      <c r="Y84" s="77"/>
      <c r="Z84" s="77"/>
      <c r="AA84" s="77"/>
      <c r="AB84" s="77"/>
      <c r="AC84" s="77"/>
      <c r="AD84" s="77"/>
      <c r="AE84" s="77"/>
      <c r="AF84" s="77"/>
      <c r="AG84" s="77"/>
      <c r="AH84" s="77"/>
      <c r="AI84" s="77"/>
      <c r="AJ84" s="86"/>
      <c r="AK84" s="77"/>
      <c r="AL84" s="38"/>
      <c r="AM84" s="38"/>
    </row>
    <row r="85" spans="1:39" ht="12.75" customHeight="1" x14ac:dyDescent="0.35">
      <c r="A85" s="52">
        <f t="shared" si="1"/>
        <v>1</v>
      </c>
      <c r="B85" s="67"/>
      <c r="C85" s="53"/>
      <c r="D85" s="53"/>
      <c r="E85" s="53"/>
      <c r="F85" s="53"/>
      <c r="G85" s="53"/>
      <c r="H85" s="53"/>
      <c r="I85" s="54"/>
      <c r="J85" s="99"/>
      <c r="K85" s="57"/>
      <c r="L85" s="57"/>
      <c r="M85" s="88"/>
      <c r="N85" s="88"/>
      <c r="O85" s="85"/>
      <c r="P85" s="85"/>
      <c r="Q85" s="85" t="s">
        <v>123</v>
      </c>
      <c r="R85" s="85" t="s">
        <v>123</v>
      </c>
      <c r="S85" s="55">
        <v>9999</v>
      </c>
      <c r="T85" s="53">
        <f>(J85+K85+L85)+IF((VLOOKUP(Q85,MogulsDD!$A$1:$C$1000,3,FALSE)*(M85+O85)/2)&gt;3.75,3.75,VLOOKUP(Q85,MogulsDD!$A$1:$C$1000,3,FALSE)*(M85+O85)/2)+IF((VLOOKUP(R85,MogulsDD!$A$1:$C$1000,3,FALSE)*(N85+P85)/2)&gt;3.75,3.75,VLOOKUP(R85,MogulsDD!$A$1:$C$1000,3,FALSE)*(N85+P85)/2)+IF((18-12*S85/$J$5)&gt;7.5,7.5,IF((18-12*S85/$J$5)&lt;0,0,(18-12*S85/$J$5)))</f>
        <v>0</v>
      </c>
      <c r="U85" s="77"/>
      <c r="V85" s="77"/>
      <c r="W85" s="77"/>
      <c r="X85" s="77"/>
      <c r="Y85" s="77"/>
      <c r="Z85" s="77"/>
      <c r="AA85" s="77"/>
      <c r="AB85" s="77"/>
      <c r="AC85" s="77"/>
      <c r="AD85" s="77"/>
      <c r="AE85" s="77"/>
      <c r="AF85" s="77"/>
      <c r="AG85" s="77"/>
      <c r="AH85" s="77"/>
      <c r="AI85" s="77"/>
      <c r="AJ85" s="86"/>
      <c r="AK85" s="77"/>
      <c r="AL85" s="38"/>
      <c r="AM85" s="38"/>
    </row>
    <row r="86" spans="1:39" ht="12.75" customHeight="1" x14ac:dyDescent="0.35">
      <c r="A86" s="52">
        <f t="shared" si="1"/>
        <v>1</v>
      </c>
      <c r="B86" s="67"/>
      <c r="C86" s="53"/>
      <c r="D86" s="53"/>
      <c r="E86" s="53"/>
      <c r="F86" s="53"/>
      <c r="G86" s="53"/>
      <c r="H86" s="53"/>
      <c r="I86" s="54"/>
      <c r="J86" s="99"/>
      <c r="K86" s="57"/>
      <c r="L86" s="57"/>
      <c r="M86" s="88"/>
      <c r="N86" s="88"/>
      <c r="O86" s="85"/>
      <c r="P86" s="85"/>
      <c r="Q86" s="85" t="s">
        <v>123</v>
      </c>
      <c r="R86" s="85" t="s">
        <v>123</v>
      </c>
      <c r="S86" s="55">
        <v>9999</v>
      </c>
      <c r="T86" s="53">
        <f>(J86+K86+L86)+IF((VLOOKUP(Q86,MogulsDD!$A$1:$C$1000,3,FALSE)*(M86+O86)/2)&gt;3.75,3.75,VLOOKUP(Q86,MogulsDD!$A$1:$C$1000,3,FALSE)*(M86+O86)/2)+IF((VLOOKUP(R86,MogulsDD!$A$1:$C$1000,3,FALSE)*(N86+P86)/2)&gt;3.75,3.75,VLOOKUP(R86,MogulsDD!$A$1:$C$1000,3,FALSE)*(N86+P86)/2)+IF((18-12*S86/$J$5)&gt;7.5,7.5,IF((18-12*S86/$J$5)&lt;0,0,(18-12*S86/$J$5)))</f>
        <v>0</v>
      </c>
      <c r="U86" s="77"/>
      <c r="V86" s="77"/>
      <c r="W86" s="77"/>
      <c r="X86" s="77"/>
      <c r="Y86" s="77"/>
      <c r="Z86" s="77"/>
      <c r="AA86" s="77"/>
      <c r="AB86" s="77"/>
      <c r="AC86" s="77"/>
      <c r="AD86" s="77"/>
      <c r="AE86" s="77"/>
      <c r="AF86" s="77"/>
      <c r="AG86" s="77"/>
      <c r="AH86" s="77"/>
      <c r="AI86" s="77"/>
      <c r="AJ86" s="86"/>
      <c r="AK86" s="77"/>
      <c r="AL86" s="38"/>
      <c r="AM86" s="38"/>
    </row>
    <row r="87" spans="1:39" ht="12.75" customHeight="1" x14ac:dyDescent="0.35">
      <c r="A87" s="52">
        <f t="shared" si="1"/>
        <v>1</v>
      </c>
      <c r="B87" s="67"/>
      <c r="C87" s="53"/>
      <c r="D87" s="53"/>
      <c r="E87" s="53"/>
      <c r="F87" s="53"/>
      <c r="G87" s="53"/>
      <c r="H87" s="53"/>
      <c r="I87" s="54"/>
      <c r="J87" s="99"/>
      <c r="K87" s="57"/>
      <c r="L87" s="57"/>
      <c r="M87" s="88"/>
      <c r="N87" s="88"/>
      <c r="O87" s="85"/>
      <c r="P87" s="85"/>
      <c r="Q87" s="85" t="s">
        <v>123</v>
      </c>
      <c r="R87" s="85" t="s">
        <v>123</v>
      </c>
      <c r="S87" s="55">
        <v>9999</v>
      </c>
      <c r="T87" s="53">
        <f>(J87+K87+L87)+IF((VLOOKUP(Q87,MogulsDD!$A$1:$C$1000,3,FALSE)*(M87+O87)/2)&gt;3.75,3.75,VLOOKUP(Q87,MogulsDD!$A$1:$C$1000,3,FALSE)*(M87+O87)/2)+IF((VLOOKUP(R87,MogulsDD!$A$1:$C$1000,3,FALSE)*(N87+P87)/2)&gt;3.75,3.75,VLOOKUP(R87,MogulsDD!$A$1:$C$1000,3,FALSE)*(N87+P87)/2)+IF((18-12*S87/$J$5)&gt;7.5,7.5,IF((18-12*S87/$J$5)&lt;0,0,(18-12*S87/$J$5)))</f>
        <v>0</v>
      </c>
      <c r="U87" s="77"/>
      <c r="V87" s="77"/>
      <c r="W87" s="77"/>
      <c r="X87" s="77"/>
      <c r="Y87" s="77"/>
      <c r="Z87" s="77"/>
      <c r="AA87" s="77"/>
      <c r="AB87" s="77"/>
      <c r="AC87" s="77"/>
      <c r="AD87" s="77"/>
      <c r="AE87" s="77"/>
      <c r="AF87" s="77"/>
      <c r="AG87" s="77"/>
      <c r="AH87" s="77"/>
      <c r="AI87" s="77"/>
      <c r="AJ87" s="86"/>
      <c r="AK87" s="77"/>
      <c r="AL87" s="38"/>
      <c r="AM87" s="38"/>
    </row>
    <row r="88" spans="1:39" ht="12.75" customHeight="1" x14ac:dyDescent="0.35">
      <c r="A88" s="52">
        <f t="shared" si="1"/>
        <v>1</v>
      </c>
      <c r="B88" s="67"/>
      <c r="C88" s="53"/>
      <c r="D88" s="53"/>
      <c r="E88" s="53"/>
      <c r="F88" s="53"/>
      <c r="G88" s="53"/>
      <c r="H88" s="53"/>
      <c r="I88" s="54"/>
      <c r="J88" s="99"/>
      <c r="K88" s="57"/>
      <c r="L88" s="57"/>
      <c r="M88" s="88"/>
      <c r="N88" s="88"/>
      <c r="O88" s="85"/>
      <c r="P88" s="85"/>
      <c r="Q88" s="85" t="s">
        <v>123</v>
      </c>
      <c r="R88" s="85" t="s">
        <v>123</v>
      </c>
      <c r="S88" s="55">
        <v>9999</v>
      </c>
      <c r="T88" s="53">
        <f>(J88+K88+L88)+IF((VLOOKUP(Q88,MogulsDD!$A$1:$C$1000,3,FALSE)*(M88+O88)/2)&gt;3.75,3.75,VLOOKUP(Q88,MogulsDD!$A$1:$C$1000,3,FALSE)*(M88+O88)/2)+IF((VLOOKUP(R88,MogulsDD!$A$1:$C$1000,3,FALSE)*(N88+P88)/2)&gt;3.75,3.75,VLOOKUP(R88,MogulsDD!$A$1:$C$1000,3,FALSE)*(N88+P88)/2)+IF((18-12*S88/$J$5)&gt;7.5,7.5,IF((18-12*S88/$J$5)&lt;0,0,(18-12*S88/$J$5)))</f>
        <v>0</v>
      </c>
      <c r="U88" s="77"/>
      <c r="V88" s="77"/>
      <c r="W88" s="77"/>
      <c r="X88" s="77"/>
      <c r="Y88" s="77"/>
      <c r="Z88" s="77"/>
      <c r="AA88" s="77"/>
      <c r="AB88" s="77"/>
      <c r="AC88" s="77"/>
      <c r="AD88" s="77"/>
      <c r="AE88" s="77"/>
      <c r="AF88" s="77"/>
      <c r="AG88" s="77"/>
      <c r="AH88" s="77"/>
      <c r="AI88" s="77"/>
      <c r="AJ88" s="86"/>
      <c r="AK88" s="77"/>
      <c r="AL88" s="38"/>
      <c r="AM88" s="38"/>
    </row>
    <row r="89" spans="1:39" ht="12.75" customHeight="1" x14ac:dyDescent="0.35">
      <c r="A89" s="52">
        <f t="shared" si="1"/>
        <v>1</v>
      </c>
      <c r="B89" s="67"/>
      <c r="C89" s="53"/>
      <c r="D89" s="53"/>
      <c r="E89" s="53"/>
      <c r="F89" s="53"/>
      <c r="G89" s="53"/>
      <c r="H89" s="53"/>
      <c r="I89" s="54"/>
      <c r="J89" s="99"/>
      <c r="K89" s="57"/>
      <c r="L89" s="57"/>
      <c r="M89" s="88"/>
      <c r="N89" s="88"/>
      <c r="O89" s="85"/>
      <c r="P89" s="85"/>
      <c r="Q89" s="85" t="s">
        <v>123</v>
      </c>
      <c r="R89" s="85" t="s">
        <v>123</v>
      </c>
      <c r="S89" s="55">
        <v>9999</v>
      </c>
      <c r="T89" s="53">
        <f>(J89+K89+L89)+IF((VLOOKUP(Q89,MogulsDD!$A$1:$C$1000,3,FALSE)*(M89+O89)/2)&gt;3.75,3.75,VLOOKUP(Q89,MogulsDD!$A$1:$C$1000,3,FALSE)*(M89+O89)/2)+IF((VLOOKUP(R89,MogulsDD!$A$1:$C$1000,3,FALSE)*(N89+P89)/2)&gt;3.75,3.75,VLOOKUP(R89,MogulsDD!$A$1:$C$1000,3,FALSE)*(N89+P89)/2)+IF((18-12*S89/$J$5)&gt;7.5,7.5,IF((18-12*S89/$J$5)&lt;0,0,(18-12*S89/$J$5)))</f>
        <v>0</v>
      </c>
      <c r="U89" s="77"/>
      <c r="V89" s="77"/>
      <c r="W89" s="77"/>
      <c r="X89" s="77"/>
      <c r="Y89" s="77"/>
      <c r="Z89" s="77"/>
      <c r="AA89" s="77"/>
      <c r="AB89" s="77"/>
      <c r="AC89" s="77"/>
      <c r="AD89" s="77"/>
      <c r="AE89" s="77"/>
      <c r="AF89" s="77"/>
      <c r="AG89" s="77"/>
      <c r="AH89" s="77"/>
      <c r="AI89" s="77"/>
      <c r="AJ89" s="86"/>
      <c r="AK89" s="77"/>
      <c r="AL89" s="38"/>
      <c r="AM89" s="38"/>
    </row>
    <row r="90" spans="1:39" ht="12.75" customHeight="1" x14ac:dyDescent="0.35">
      <c r="A90" s="52">
        <f t="shared" si="1"/>
        <v>1</v>
      </c>
      <c r="B90" s="67"/>
      <c r="C90" s="53"/>
      <c r="D90" s="53"/>
      <c r="E90" s="53"/>
      <c r="F90" s="53"/>
      <c r="G90" s="53"/>
      <c r="H90" s="53"/>
      <c r="I90" s="54"/>
      <c r="J90" s="99"/>
      <c r="K90" s="57"/>
      <c r="L90" s="57"/>
      <c r="M90" s="88"/>
      <c r="N90" s="88"/>
      <c r="O90" s="85"/>
      <c r="P90" s="85"/>
      <c r="Q90" s="85" t="s">
        <v>123</v>
      </c>
      <c r="R90" s="85" t="s">
        <v>123</v>
      </c>
      <c r="S90" s="55">
        <v>9999</v>
      </c>
      <c r="T90" s="53">
        <f>(J90+K90+L90)+IF((VLOOKUP(Q90,MogulsDD!$A$1:$C$1000,3,FALSE)*(M90+O90)/2)&gt;3.75,3.75,VLOOKUP(Q90,MogulsDD!$A$1:$C$1000,3,FALSE)*(M90+O90)/2)+IF((VLOOKUP(R90,MogulsDD!$A$1:$C$1000,3,FALSE)*(N90+P90)/2)&gt;3.75,3.75,VLOOKUP(R90,MogulsDD!$A$1:$C$1000,3,FALSE)*(N90+P90)/2)+IF((18-12*S90/$J$5)&gt;7.5,7.5,IF((18-12*S90/$J$5)&lt;0,0,(18-12*S90/$J$5)))</f>
        <v>0</v>
      </c>
      <c r="U90" s="77"/>
      <c r="V90" s="77"/>
      <c r="W90" s="77"/>
      <c r="X90" s="77"/>
      <c r="Y90" s="77"/>
      <c r="Z90" s="77"/>
      <c r="AA90" s="77"/>
      <c r="AB90" s="77"/>
      <c r="AC90" s="77"/>
      <c r="AD90" s="77"/>
      <c r="AE90" s="77"/>
      <c r="AF90" s="77"/>
      <c r="AG90" s="77"/>
      <c r="AH90" s="77"/>
      <c r="AI90" s="77"/>
      <c r="AJ90" s="86"/>
      <c r="AK90" s="77"/>
      <c r="AL90" s="38"/>
      <c r="AM90" s="38"/>
    </row>
    <row r="91" spans="1:39" ht="12.75" customHeight="1" x14ac:dyDescent="0.35">
      <c r="A91" s="52">
        <f t="shared" si="1"/>
        <v>1</v>
      </c>
      <c r="B91" s="67"/>
      <c r="C91" s="53"/>
      <c r="D91" s="53"/>
      <c r="E91" s="53"/>
      <c r="F91" s="53"/>
      <c r="G91" s="53"/>
      <c r="H91" s="53"/>
      <c r="I91" s="54"/>
      <c r="J91" s="99"/>
      <c r="K91" s="57"/>
      <c r="L91" s="57"/>
      <c r="M91" s="88"/>
      <c r="N91" s="88"/>
      <c r="O91" s="85"/>
      <c r="P91" s="85"/>
      <c r="Q91" s="85" t="s">
        <v>123</v>
      </c>
      <c r="R91" s="85" t="s">
        <v>123</v>
      </c>
      <c r="S91" s="55">
        <v>9999</v>
      </c>
      <c r="T91" s="53">
        <f>(J91+K91+L91)+IF((VLOOKUP(Q91,MogulsDD!$A$1:$C$1000,3,FALSE)*(M91+O91)/2)&gt;3.75,3.75,VLOOKUP(Q91,MogulsDD!$A$1:$C$1000,3,FALSE)*(M91+O91)/2)+IF((VLOOKUP(R91,MogulsDD!$A$1:$C$1000,3,FALSE)*(N91+P91)/2)&gt;3.75,3.75,VLOOKUP(R91,MogulsDD!$A$1:$C$1000,3,FALSE)*(N91+P91)/2)+IF((18-12*S91/$J$5)&gt;7.5,7.5,IF((18-12*S91/$J$5)&lt;0,0,(18-12*S91/$J$5)))</f>
        <v>0</v>
      </c>
      <c r="U91" s="77"/>
      <c r="V91" s="77"/>
      <c r="W91" s="77"/>
      <c r="X91" s="77"/>
      <c r="Y91" s="77"/>
      <c r="Z91" s="77"/>
      <c r="AA91" s="77"/>
      <c r="AB91" s="77"/>
      <c r="AC91" s="77"/>
      <c r="AD91" s="77"/>
      <c r="AE91" s="77"/>
      <c r="AF91" s="77"/>
      <c r="AG91" s="77"/>
      <c r="AH91" s="77"/>
      <c r="AI91" s="77"/>
      <c r="AJ91" s="86"/>
      <c r="AK91" s="77"/>
      <c r="AL91" s="38"/>
      <c r="AM91" s="38"/>
    </row>
    <row r="92" spans="1:39" ht="12.75" customHeight="1" x14ac:dyDescent="0.35">
      <c r="A92" s="52">
        <f t="shared" si="1"/>
        <v>1</v>
      </c>
      <c r="B92" s="67"/>
      <c r="C92" s="53"/>
      <c r="D92" s="53"/>
      <c r="E92" s="53"/>
      <c r="F92" s="53"/>
      <c r="G92" s="53"/>
      <c r="H92" s="53"/>
      <c r="I92" s="54"/>
      <c r="J92" s="99"/>
      <c r="K92" s="57"/>
      <c r="L92" s="57"/>
      <c r="M92" s="88"/>
      <c r="N92" s="88"/>
      <c r="O92" s="85"/>
      <c r="P92" s="85"/>
      <c r="Q92" s="85" t="s">
        <v>123</v>
      </c>
      <c r="R92" s="85" t="s">
        <v>123</v>
      </c>
      <c r="S92" s="55">
        <v>9999</v>
      </c>
      <c r="T92" s="53">
        <f>(J92+K92+L92)+IF((VLOOKUP(Q92,MogulsDD!$A$1:$C$1000,3,FALSE)*(M92+O92)/2)&gt;3.75,3.75,VLOOKUP(Q92,MogulsDD!$A$1:$C$1000,3,FALSE)*(M92+O92)/2)+IF((VLOOKUP(R92,MogulsDD!$A$1:$C$1000,3,FALSE)*(N92+P92)/2)&gt;3.75,3.75,VLOOKUP(R92,MogulsDD!$A$1:$C$1000,3,FALSE)*(N92+P92)/2)+IF((18-12*S92/$J$5)&gt;7.5,7.5,IF((18-12*S92/$J$5)&lt;0,0,(18-12*S92/$J$5)))</f>
        <v>0</v>
      </c>
      <c r="U92" s="77"/>
      <c r="V92" s="77"/>
      <c r="W92" s="77"/>
      <c r="X92" s="77"/>
      <c r="Y92" s="77"/>
      <c r="Z92" s="77"/>
      <c r="AA92" s="77"/>
      <c r="AB92" s="77"/>
      <c r="AC92" s="77"/>
      <c r="AD92" s="77"/>
      <c r="AE92" s="77"/>
      <c r="AF92" s="77"/>
      <c r="AG92" s="77"/>
      <c r="AH92" s="77"/>
      <c r="AI92" s="77"/>
      <c r="AJ92" s="86"/>
      <c r="AK92" s="77"/>
      <c r="AL92" s="38"/>
      <c r="AM92" s="38"/>
    </row>
    <row r="93" spans="1:39" ht="12.75" customHeight="1" x14ac:dyDescent="0.35">
      <c r="A93" s="52">
        <f t="shared" si="1"/>
        <v>1</v>
      </c>
      <c r="B93" s="67"/>
      <c r="C93" s="53"/>
      <c r="D93" s="53"/>
      <c r="E93" s="53"/>
      <c r="F93" s="53"/>
      <c r="G93" s="53"/>
      <c r="H93" s="53"/>
      <c r="I93" s="54"/>
      <c r="J93" s="99"/>
      <c r="K93" s="57"/>
      <c r="L93" s="57"/>
      <c r="M93" s="88"/>
      <c r="N93" s="88"/>
      <c r="O93" s="85"/>
      <c r="P93" s="85"/>
      <c r="Q93" s="85" t="s">
        <v>123</v>
      </c>
      <c r="R93" s="85" t="s">
        <v>123</v>
      </c>
      <c r="S93" s="55">
        <v>9999</v>
      </c>
      <c r="T93" s="53">
        <f>(J93+K93+L93)+IF((VLOOKUP(Q93,MogulsDD!$A$1:$C$1000,3,FALSE)*(M93+O93)/2)&gt;3.75,3.75,VLOOKUP(Q93,MogulsDD!$A$1:$C$1000,3,FALSE)*(M93+O93)/2)+IF((VLOOKUP(R93,MogulsDD!$A$1:$C$1000,3,FALSE)*(N93+P93)/2)&gt;3.75,3.75,VLOOKUP(R93,MogulsDD!$A$1:$C$1000,3,FALSE)*(N93+P93)/2)+IF((18-12*S93/$J$5)&gt;7.5,7.5,IF((18-12*S93/$J$5)&lt;0,0,(18-12*S93/$J$5)))</f>
        <v>0</v>
      </c>
      <c r="U93" s="77"/>
      <c r="V93" s="77"/>
      <c r="W93" s="77"/>
      <c r="X93" s="77"/>
      <c r="Y93" s="77"/>
      <c r="Z93" s="77"/>
      <c r="AA93" s="77"/>
      <c r="AB93" s="77"/>
      <c r="AC93" s="77"/>
      <c r="AD93" s="77"/>
      <c r="AE93" s="77"/>
      <c r="AF93" s="77"/>
      <c r="AG93" s="77"/>
      <c r="AH93" s="77"/>
      <c r="AI93" s="77"/>
      <c r="AJ93" s="86"/>
      <c r="AK93" s="77"/>
      <c r="AL93" s="38"/>
      <c r="AM93" s="38"/>
    </row>
    <row r="94" spans="1:39" ht="12.75" customHeight="1" x14ac:dyDescent="0.35">
      <c r="A94" s="52">
        <f t="shared" si="1"/>
        <v>1</v>
      </c>
      <c r="B94" s="67"/>
      <c r="C94" s="53"/>
      <c r="D94" s="53"/>
      <c r="E94" s="53"/>
      <c r="F94" s="53"/>
      <c r="G94" s="53"/>
      <c r="H94" s="53"/>
      <c r="I94" s="54"/>
      <c r="J94" s="99"/>
      <c r="K94" s="57"/>
      <c r="L94" s="57"/>
      <c r="M94" s="88"/>
      <c r="N94" s="88"/>
      <c r="O94" s="85"/>
      <c r="P94" s="85"/>
      <c r="Q94" s="85" t="s">
        <v>123</v>
      </c>
      <c r="R94" s="85" t="s">
        <v>123</v>
      </c>
      <c r="S94" s="55">
        <v>9999</v>
      </c>
      <c r="T94" s="53">
        <f>(J94+K94+L94)+IF((VLOOKUP(Q94,MogulsDD!$A$1:$C$1000,3,FALSE)*(M94+O94)/2)&gt;3.75,3.75,VLOOKUP(Q94,MogulsDD!$A$1:$C$1000,3,FALSE)*(M94+O94)/2)+IF((VLOOKUP(R94,MogulsDD!$A$1:$C$1000,3,FALSE)*(N94+P94)/2)&gt;3.75,3.75,VLOOKUP(R94,MogulsDD!$A$1:$C$1000,3,FALSE)*(N94+P94)/2)+IF((18-12*S94/$J$5)&gt;7.5,7.5,IF((18-12*S94/$J$5)&lt;0,0,(18-12*S94/$J$5)))</f>
        <v>0</v>
      </c>
      <c r="U94" s="77"/>
      <c r="V94" s="77"/>
      <c r="W94" s="77"/>
      <c r="X94" s="77"/>
      <c r="Y94" s="77"/>
      <c r="Z94" s="77"/>
      <c r="AA94" s="77"/>
      <c r="AB94" s="77"/>
      <c r="AC94" s="77"/>
      <c r="AD94" s="77"/>
      <c r="AE94" s="77"/>
      <c r="AF94" s="77"/>
      <c r="AG94" s="77"/>
      <c r="AH94" s="77"/>
      <c r="AI94" s="77"/>
      <c r="AJ94" s="86"/>
      <c r="AK94" s="77"/>
      <c r="AL94" s="38"/>
      <c r="AM94" s="38"/>
    </row>
    <row r="95" spans="1:39" ht="12.75" customHeight="1" x14ac:dyDescent="0.35">
      <c r="A95" s="52">
        <f t="shared" si="1"/>
        <v>1</v>
      </c>
      <c r="B95" s="67"/>
      <c r="C95" s="53"/>
      <c r="D95" s="53"/>
      <c r="E95" s="53"/>
      <c r="F95" s="53"/>
      <c r="G95" s="53"/>
      <c r="H95" s="53"/>
      <c r="I95" s="54"/>
      <c r="J95" s="99"/>
      <c r="K95" s="57"/>
      <c r="L95" s="57"/>
      <c r="M95" s="88"/>
      <c r="N95" s="88"/>
      <c r="O95" s="85"/>
      <c r="P95" s="85"/>
      <c r="Q95" s="85" t="s">
        <v>123</v>
      </c>
      <c r="R95" s="85" t="s">
        <v>123</v>
      </c>
      <c r="S95" s="55">
        <v>9999</v>
      </c>
      <c r="T95" s="53">
        <f>(J95+K95+L95)+IF((VLOOKUP(Q95,MogulsDD!$A$1:$C$1000,3,FALSE)*(M95+O95)/2)&gt;3.75,3.75,VLOOKUP(Q95,MogulsDD!$A$1:$C$1000,3,FALSE)*(M95+O95)/2)+IF((VLOOKUP(R95,MogulsDD!$A$1:$C$1000,3,FALSE)*(N95+P95)/2)&gt;3.75,3.75,VLOOKUP(R95,MogulsDD!$A$1:$C$1000,3,FALSE)*(N95+P95)/2)+IF((18-12*S95/$J$5)&gt;7.5,7.5,IF((18-12*S95/$J$5)&lt;0,0,(18-12*S95/$J$5)))</f>
        <v>0</v>
      </c>
      <c r="U95" s="77"/>
      <c r="V95" s="77"/>
      <c r="W95" s="77"/>
      <c r="X95" s="77"/>
      <c r="Y95" s="77"/>
      <c r="Z95" s="77"/>
      <c r="AA95" s="77"/>
      <c r="AB95" s="77"/>
      <c r="AC95" s="77"/>
      <c r="AD95" s="77"/>
      <c r="AE95" s="77"/>
      <c r="AF95" s="77"/>
      <c r="AG95" s="77"/>
      <c r="AH95" s="77"/>
      <c r="AI95" s="77"/>
      <c r="AJ95" s="86"/>
      <c r="AK95" s="77"/>
      <c r="AL95" s="38"/>
      <c r="AM95" s="38"/>
    </row>
    <row r="96" spans="1:39" ht="12.75" customHeight="1" x14ac:dyDescent="0.35">
      <c r="A96" s="52">
        <f t="shared" si="1"/>
        <v>1</v>
      </c>
      <c r="B96" s="67"/>
      <c r="C96" s="53"/>
      <c r="D96" s="53"/>
      <c r="E96" s="53"/>
      <c r="F96" s="53"/>
      <c r="G96" s="53"/>
      <c r="H96" s="53"/>
      <c r="I96" s="54"/>
      <c r="J96" s="99"/>
      <c r="K96" s="57"/>
      <c r="L96" s="57"/>
      <c r="M96" s="88"/>
      <c r="N96" s="88"/>
      <c r="O96" s="85"/>
      <c r="P96" s="85"/>
      <c r="Q96" s="85" t="s">
        <v>123</v>
      </c>
      <c r="R96" s="85" t="s">
        <v>123</v>
      </c>
      <c r="S96" s="55">
        <v>9999</v>
      </c>
      <c r="T96" s="53">
        <f>(J96+K96+L96)+IF((VLOOKUP(Q96,MogulsDD!$A$1:$C$1000,3,FALSE)*(M96+O96)/2)&gt;3.75,3.75,VLOOKUP(Q96,MogulsDD!$A$1:$C$1000,3,FALSE)*(M96+O96)/2)+IF((VLOOKUP(R96,MogulsDD!$A$1:$C$1000,3,FALSE)*(N96+P96)/2)&gt;3.75,3.75,VLOOKUP(R96,MogulsDD!$A$1:$C$1000,3,FALSE)*(N96+P96)/2)+IF((18-12*S96/$J$5)&gt;7.5,7.5,IF((18-12*S96/$J$5)&lt;0,0,(18-12*S96/$J$5)))</f>
        <v>0</v>
      </c>
      <c r="U96" s="77"/>
      <c r="V96" s="77"/>
      <c r="W96" s="77"/>
      <c r="X96" s="77"/>
      <c r="Y96" s="77"/>
      <c r="Z96" s="77"/>
      <c r="AA96" s="77"/>
      <c r="AB96" s="77"/>
      <c r="AC96" s="77"/>
      <c r="AD96" s="77"/>
      <c r="AE96" s="77"/>
      <c r="AF96" s="77"/>
      <c r="AG96" s="77"/>
      <c r="AH96" s="77"/>
      <c r="AI96" s="77"/>
      <c r="AJ96" s="86"/>
      <c r="AK96" s="77"/>
      <c r="AL96" s="38"/>
      <c r="AM96" s="38"/>
    </row>
    <row r="97" spans="1:39" ht="12.75" customHeight="1" x14ac:dyDescent="0.35">
      <c r="A97" s="52">
        <f t="shared" si="1"/>
        <v>1</v>
      </c>
      <c r="B97" s="67"/>
      <c r="C97" s="53"/>
      <c r="D97" s="53"/>
      <c r="E97" s="53"/>
      <c r="F97" s="53"/>
      <c r="G97" s="53"/>
      <c r="H97" s="53"/>
      <c r="I97" s="54"/>
      <c r="J97" s="99"/>
      <c r="K97" s="57"/>
      <c r="L97" s="57"/>
      <c r="M97" s="88"/>
      <c r="N97" s="88"/>
      <c r="O97" s="85"/>
      <c r="P97" s="85"/>
      <c r="Q97" s="85" t="s">
        <v>123</v>
      </c>
      <c r="R97" s="85" t="s">
        <v>123</v>
      </c>
      <c r="S97" s="55">
        <v>9999</v>
      </c>
      <c r="T97" s="53">
        <f>(J97+K97+L97)+IF((VLOOKUP(Q97,MogulsDD!$A$1:$C$1000,3,FALSE)*(M97+O97)/2)&gt;3.75,3.75,VLOOKUP(Q97,MogulsDD!$A$1:$C$1000,3,FALSE)*(M97+O97)/2)+IF((VLOOKUP(R97,MogulsDD!$A$1:$C$1000,3,FALSE)*(N97+P97)/2)&gt;3.75,3.75,VLOOKUP(R97,MogulsDD!$A$1:$C$1000,3,FALSE)*(N97+P97)/2)+IF((18-12*S97/$J$5)&gt;7.5,7.5,IF((18-12*S97/$J$5)&lt;0,0,(18-12*S97/$J$5)))</f>
        <v>0</v>
      </c>
      <c r="U97" s="77"/>
      <c r="V97" s="77"/>
      <c r="W97" s="77"/>
      <c r="X97" s="77"/>
      <c r="Y97" s="77"/>
      <c r="Z97" s="77"/>
      <c r="AA97" s="77"/>
      <c r="AB97" s="77"/>
      <c r="AC97" s="77"/>
      <c r="AD97" s="77"/>
      <c r="AE97" s="77"/>
      <c r="AF97" s="77"/>
      <c r="AG97" s="77"/>
      <c r="AH97" s="77"/>
      <c r="AI97" s="77"/>
      <c r="AJ97" s="86"/>
      <c r="AK97" s="77"/>
      <c r="AL97" s="38"/>
      <c r="AM97" s="38"/>
    </row>
    <row r="98" spans="1:39" ht="12.75" customHeight="1" x14ac:dyDescent="0.35">
      <c r="A98" s="52">
        <f t="shared" si="1"/>
        <v>1</v>
      </c>
      <c r="B98" s="67"/>
      <c r="C98" s="53"/>
      <c r="D98" s="53"/>
      <c r="E98" s="53"/>
      <c r="F98" s="53"/>
      <c r="G98" s="53"/>
      <c r="H98" s="53"/>
      <c r="I98" s="54"/>
      <c r="J98" s="99"/>
      <c r="K98" s="57"/>
      <c r="L98" s="57"/>
      <c r="M98" s="88"/>
      <c r="N98" s="88"/>
      <c r="O98" s="85"/>
      <c r="P98" s="85"/>
      <c r="Q98" s="85" t="s">
        <v>123</v>
      </c>
      <c r="R98" s="85" t="s">
        <v>123</v>
      </c>
      <c r="S98" s="55">
        <v>9999</v>
      </c>
      <c r="T98" s="53">
        <f>(J98+K98+L98)+IF((VLOOKUP(Q98,MogulsDD!$A$1:$C$1000,3,FALSE)*(M98+O98)/2)&gt;3.75,3.75,VLOOKUP(Q98,MogulsDD!$A$1:$C$1000,3,FALSE)*(M98+O98)/2)+IF((VLOOKUP(R98,MogulsDD!$A$1:$C$1000,3,FALSE)*(N98+P98)/2)&gt;3.75,3.75,VLOOKUP(R98,MogulsDD!$A$1:$C$1000,3,FALSE)*(N98+P98)/2)+IF((18-12*S98/$J$5)&gt;7.5,7.5,IF((18-12*S98/$J$5)&lt;0,0,(18-12*S98/$J$5)))</f>
        <v>0</v>
      </c>
      <c r="U98" s="77"/>
      <c r="V98" s="77"/>
      <c r="W98" s="77"/>
      <c r="X98" s="77"/>
      <c r="Y98" s="77"/>
      <c r="Z98" s="77"/>
      <c r="AA98" s="77"/>
      <c r="AB98" s="77"/>
      <c r="AC98" s="77"/>
      <c r="AD98" s="77"/>
      <c r="AE98" s="77"/>
      <c r="AF98" s="77"/>
      <c r="AG98" s="77"/>
      <c r="AH98" s="77"/>
      <c r="AI98" s="77"/>
      <c r="AJ98" s="86"/>
      <c r="AK98" s="77"/>
      <c r="AL98" s="38"/>
      <c r="AM98" s="38"/>
    </row>
    <row r="99" spans="1:39" ht="12.75" customHeight="1" x14ac:dyDescent="0.35">
      <c r="A99" s="52">
        <f t="shared" si="1"/>
        <v>1</v>
      </c>
      <c r="B99" s="67"/>
      <c r="C99" s="53"/>
      <c r="D99" s="53"/>
      <c r="E99" s="53"/>
      <c r="F99" s="53"/>
      <c r="G99" s="53"/>
      <c r="H99" s="53"/>
      <c r="I99" s="54"/>
      <c r="J99" s="99"/>
      <c r="K99" s="57"/>
      <c r="L99" s="57"/>
      <c r="M99" s="88"/>
      <c r="N99" s="88"/>
      <c r="O99" s="85"/>
      <c r="P99" s="85"/>
      <c r="Q99" s="85" t="s">
        <v>123</v>
      </c>
      <c r="R99" s="85" t="s">
        <v>123</v>
      </c>
      <c r="S99" s="55">
        <v>9999</v>
      </c>
      <c r="T99" s="53">
        <f>(J99+K99+L99)+IF((VLOOKUP(Q99,MogulsDD!$A$1:$C$1000,3,FALSE)*(M99+O99)/2)&gt;3.75,3.75,VLOOKUP(Q99,MogulsDD!$A$1:$C$1000,3,FALSE)*(M99+O99)/2)+IF((VLOOKUP(R99,MogulsDD!$A$1:$C$1000,3,FALSE)*(N99+P99)/2)&gt;3.75,3.75,VLOOKUP(R99,MogulsDD!$A$1:$C$1000,3,FALSE)*(N99+P99)/2)+IF((18-12*S99/$J$5)&gt;7.5,7.5,IF((18-12*S99/$J$5)&lt;0,0,(18-12*S99/$J$5)))</f>
        <v>0</v>
      </c>
      <c r="U99" s="77"/>
      <c r="V99" s="77"/>
      <c r="W99" s="77"/>
      <c r="X99" s="77"/>
      <c r="Y99" s="77"/>
      <c r="Z99" s="77"/>
      <c r="AA99" s="77"/>
      <c r="AB99" s="77"/>
      <c r="AC99" s="77"/>
      <c r="AD99" s="77"/>
      <c r="AE99" s="77"/>
      <c r="AF99" s="77"/>
      <c r="AG99" s="77"/>
      <c r="AH99" s="77"/>
      <c r="AI99" s="77"/>
      <c r="AJ99" s="86"/>
      <c r="AK99" s="77"/>
      <c r="AL99" s="38"/>
      <c r="AM99" s="38"/>
    </row>
    <row r="100" spans="1:39" ht="12.75" customHeight="1" x14ac:dyDescent="0.35">
      <c r="A100" s="52">
        <f t="shared" si="1"/>
        <v>1</v>
      </c>
      <c r="B100" s="67"/>
      <c r="C100" s="53"/>
      <c r="D100" s="53"/>
      <c r="E100" s="53"/>
      <c r="F100" s="53"/>
      <c r="G100" s="53"/>
      <c r="H100" s="53"/>
      <c r="I100" s="54"/>
      <c r="J100" s="99"/>
      <c r="K100" s="57"/>
      <c r="L100" s="57"/>
      <c r="M100" s="88"/>
      <c r="N100" s="88"/>
      <c r="O100" s="85"/>
      <c r="P100" s="85"/>
      <c r="Q100" s="85" t="s">
        <v>123</v>
      </c>
      <c r="R100" s="85" t="s">
        <v>123</v>
      </c>
      <c r="S100" s="55">
        <v>9999</v>
      </c>
      <c r="T100" s="53">
        <f>(J100+K100+L100)+IF((VLOOKUP(Q100,MogulsDD!$A$1:$C$1000,3,FALSE)*(M100+O100)/2)&gt;3.75,3.75,VLOOKUP(Q100,MogulsDD!$A$1:$C$1000,3,FALSE)*(M100+O100)/2)+IF((VLOOKUP(R100,MogulsDD!$A$1:$C$1000,3,FALSE)*(N100+P100)/2)&gt;3.75,3.75,VLOOKUP(R100,MogulsDD!$A$1:$C$1000,3,FALSE)*(N100+P100)/2)+IF((18-12*S100/$J$5)&gt;7.5,7.5,IF((18-12*S100/$J$5)&lt;0,0,(18-12*S100/$J$5)))</f>
        <v>0</v>
      </c>
      <c r="U100" s="77"/>
      <c r="V100" s="77"/>
      <c r="W100" s="77"/>
      <c r="X100" s="77"/>
      <c r="Y100" s="77"/>
      <c r="Z100" s="77"/>
      <c r="AA100" s="77"/>
      <c r="AB100" s="77"/>
      <c r="AC100" s="77"/>
      <c r="AD100" s="77"/>
      <c r="AE100" s="77"/>
      <c r="AF100" s="77"/>
      <c r="AG100" s="77"/>
      <c r="AH100" s="77"/>
      <c r="AI100" s="77"/>
      <c r="AJ100" s="86"/>
      <c r="AK100" s="77"/>
      <c r="AL100" s="38"/>
      <c r="AM100" s="38"/>
    </row>
    <row r="101" spans="1:39" ht="12.75" customHeight="1" x14ac:dyDescent="0.35">
      <c r="A101" s="52">
        <f t="shared" si="1"/>
        <v>1</v>
      </c>
      <c r="B101" s="67"/>
      <c r="C101" s="53"/>
      <c r="D101" s="53"/>
      <c r="E101" s="53"/>
      <c r="F101" s="53"/>
      <c r="G101" s="53"/>
      <c r="H101" s="53"/>
      <c r="I101" s="54"/>
      <c r="J101" s="99"/>
      <c r="K101" s="57"/>
      <c r="L101" s="57"/>
      <c r="M101" s="88"/>
      <c r="N101" s="88"/>
      <c r="O101" s="85"/>
      <c r="P101" s="85"/>
      <c r="Q101" s="85" t="s">
        <v>123</v>
      </c>
      <c r="R101" s="85" t="s">
        <v>123</v>
      </c>
      <c r="S101" s="55">
        <v>9999</v>
      </c>
      <c r="T101" s="53">
        <f>(J101+K101+L101)+IF((VLOOKUP(Q101,MogulsDD!$A$1:$C$1000,3,FALSE)*(M101+O101)/2)&gt;3.75,3.75,VLOOKUP(Q101,MogulsDD!$A$1:$C$1000,3,FALSE)*(M101+O101)/2)+IF((VLOOKUP(R101,MogulsDD!$A$1:$C$1000,3,FALSE)*(N101+P101)/2)&gt;3.75,3.75,VLOOKUP(R101,MogulsDD!$A$1:$C$1000,3,FALSE)*(N101+P101)/2)+IF((18-12*S101/$J$5)&gt;7.5,7.5,IF((18-12*S101/$J$5)&lt;0,0,(18-12*S101/$J$5)))</f>
        <v>0</v>
      </c>
      <c r="U101" s="77"/>
      <c r="V101" s="77"/>
      <c r="W101" s="77"/>
      <c r="X101" s="77"/>
      <c r="Y101" s="77"/>
      <c r="Z101" s="77"/>
      <c r="AA101" s="77"/>
      <c r="AB101" s="77"/>
      <c r="AC101" s="77"/>
      <c r="AD101" s="77"/>
      <c r="AE101" s="77"/>
      <c r="AF101" s="77"/>
      <c r="AG101" s="77"/>
      <c r="AH101" s="77"/>
      <c r="AI101" s="77"/>
      <c r="AJ101" s="86"/>
      <c r="AK101" s="77"/>
      <c r="AL101" s="38"/>
      <c r="AM101" s="38"/>
    </row>
    <row r="102" spans="1:39" ht="12.75" customHeight="1" x14ac:dyDescent="0.35">
      <c r="A102" s="52">
        <f t="shared" si="1"/>
        <v>1</v>
      </c>
      <c r="B102" s="67"/>
      <c r="C102" s="53"/>
      <c r="D102" s="53"/>
      <c r="E102" s="53"/>
      <c r="F102" s="53"/>
      <c r="G102" s="53"/>
      <c r="H102" s="53"/>
      <c r="I102" s="54"/>
      <c r="J102" s="99"/>
      <c r="K102" s="57"/>
      <c r="L102" s="57"/>
      <c r="M102" s="88"/>
      <c r="N102" s="88"/>
      <c r="O102" s="85"/>
      <c r="P102" s="85"/>
      <c r="Q102" s="85" t="s">
        <v>123</v>
      </c>
      <c r="R102" s="85" t="s">
        <v>123</v>
      </c>
      <c r="S102" s="55">
        <v>9999</v>
      </c>
      <c r="T102" s="53">
        <f>(J102+K102+L102)+IF((VLOOKUP(Q102,MogulsDD!$A$1:$C$1000,3,FALSE)*(M102+O102)/2)&gt;3.75,3.75,VLOOKUP(Q102,MogulsDD!$A$1:$C$1000,3,FALSE)*(M102+O102)/2)+IF((VLOOKUP(R102,MogulsDD!$A$1:$C$1000,3,FALSE)*(N102+P102)/2)&gt;3.75,3.75,VLOOKUP(R102,MogulsDD!$A$1:$C$1000,3,FALSE)*(N102+P102)/2)+IF((18-12*S102/$J$5)&gt;7.5,7.5,IF((18-12*S102/$J$5)&lt;0,0,(18-12*S102/$J$5)))</f>
        <v>0</v>
      </c>
      <c r="U102" s="77"/>
      <c r="V102" s="77"/>
      <c r="W102" s="77"/>
      <c r="X102" s="77"/>
      <c r="Y102" s="77"/>
      <c r="Z102" s="77"/>
      <c r="AA102" s="77"/>
      <c r="AB102" s="77"/>
      <c r="AC102" s="77"/>
      <c r="AD102" s="77"/>
      <c r="AE102" s="77"/>
      <c r="AF102" s="77"/>
      <c r="AG102" s="77"/>
      <c r="AH102" s="77"/>
      <c r="AI102" s="77"/>
      <c r="AJ102" s="86"/>
      <c r="AK102" s="77"/>
      <c r="AL102" s="38"/>
      <c r="AM102" s="38"/>
    </row>
    <row r="103" spans="1:39" ht="12.75" customHeight="1" x14ac:dyDescent="0.35">
      <c r="A103" s="52">
        <f t="shared" si="1"/>
        <v>1</v>
      </c>
      <c r="B103" s="67"/>
      <c r="C103" s="53"/>
      <c r="D103" s="53"/>
      <c r="E103" s="53"/>
      <c r="F103" s="53"/>
      <c r="G103" s="53"/>
      <c r="H103" s="53"/>
      <c r="I103" s="54"/>
      <c r="J103" s="99"/>
      <c r="K103" s="57"/>
      <c r="L103" s="57"/>
      <c r="M103" s="88"/>
      <c r="N103" s="88"/>
      <c r="O103" s="85"/>
      <c r="P103" s="85"/>
      <c r="Q103" s="85" t="s">
        <v>123</v>
      </c>
      <c r="R103" s="85" t="s">
        <v>123</v>
      </c>
      <c r="S103" s="55">
        <v>9999</v>
      </c>
      <c r="T103" s="53">
        <f>(J103+K103+L103)+IF((VLOOKUP(Q103,MogulsDD!$A$1:$C$1000,3,FALSE)*(M103+O103)/2)&gt;3.75,3.75,VLOOKUP(Q103,MogulsDD!$A$1:$C$1000,3,FALSE)*(M103+O103)/2)+IF((VLOOKUP(R103,MogulsDD!$A$1:$C$1000,3,FALSE)*(N103+P103)/2)&gt;3.75,3.75,VLOOKUP(R103,MogulsDD!$A$1:$C$1000,3,FALSE)*(N103+P103)/2)+IF((18-12*S103/$J$5)&gt;7.5,7.5,IF((18-12*S103/$J$5)&lt;0,0,(18-12*S103/$J$5)))</f>
        <v>0</v>
      </c>
      <c r="U103" s="77"/>
      <c r="V103" s="77"/>
      <c r="W103" s="77"/>
      <c r="X103" s="77"/>
      <c r="Y103" s="77"/>
      <c r="Z103" s="77"/>
      <c r="AA103" s="77"/>
      <c r="AB103" s="77"/>
      <c r="AC103" s="77"/>
      <c r="AD103" s="77"/>
      <c r="AE103" s="77"/>
      <c r="AF103" s="77"/>
      <c r="AG103" s="77"/>
      <c r="AH103" s="77"/>
      <c r="AI103" s="77"/>
      <c r="AJ103" s="86"/>
      <c r="AK103" s="77"/>
      <c r="AL103" s="38"/>
      <c r="AM103" s="38"/>
    </row>
    <row r="104" spans="1:39" ht="12.75" customHeight="1" x14ac:dyDescent="0.35">
      <c r="A104" s="52">
        <f t="shared" si="1"/>
        <v>1</v>
      </c>
      <c r="B104" s="67"/>
      <c r="C104" s="53"/>
      <c r="D104" s="53"/>
      <c r="E104" s="53"/>
      <c r="F104" s="53"/>
      <c r="G104" s="53"/>
      <c r="H104" s="53"/>
      <c r="I104" s="54"/>
      <c r="J104" s="99"/>
      <c r="K104" s="57"/>
      <c r="L104" s="57"/>
      <c r="M104" s="88"/>
      <c r="N104" s="88"/>
      <c r="O104" s="85"/>
      <c r="P104" s="85"/>
      <c r="Q104" s="85" t="s">
        <v>123</v>
      </c>
      <c r="R104" s="85" t="s">
        <v>123</v>
      </c>
      <c r="S104" s="55">
        <v>9999</v>
      </c>
      <c r="T104" s="53">
        <f>(J104+K104+L104)+IF((VLOOKUP(Q104,MogulsDD!$A$1:$C$1000,3,FALSE)*(M104+O104)/2)&gt;3.75,3.75,VLOOKUP(Q104,MogulsDD!$A$1:$C$1000,3,FALSE)*(M104+O104)/2)+IF((VLOOKUP(R104,MogulsDD!$A$1:$C$1000,3,FALSE)*(N104+P104)/2)&gt;3.75,3.75,VLOOKUP(R104,MogulsDD!$A$1:$C$1000,3,FALSE)*(N104+P104)/2)+IF((18-12*S104/$J$5)&gt;7.5,7.5,IF((18-12*S104/$J$5)&lt;0,0,(18-12*S104/$J$5)))</f>
        <v>0</v>
      </c>
      <c r="U104" s="77"/>
      <c r="V104" s="77"/>
      <c r="W104" s="77"/>
      <c r="X104" s="77"/>
      <c r="Y104" s="77"/>
      <c r="Z104" s="77"/>
      <c r="AA104" s="77"/>
      <c r="AB104" s="77"/>
      <c r="AC104" s="77"/>
      <c r="AD104" s="77"/>
      <c r="AE104" s="77"/>
      <c r="AF104" s="77"/>
      <c r="AG104" s="77"/>
      <c r="AH104" s="77"/>
      <c r="AI104" s="77"/>
      <c r="AJ104" s="86"/>
      <c r="AK104" s="77"/>
      <c r="AL104" s="38"/>
      <c r="AM104" s="38"/>
    </row>
    <row r="105" spans="1:39" ht="12.75" customHeight="1" x14ac:dyDescent="0.35">
      <c r="A105" s="52">
        <f t="shared" si="1"/>
        <v>1</v>
      </c>
      <c r="B105" s="67"/>
      <c r="C105" s="53"/>
      <c r="D105" s="53"/>
      <c r="E105" s="53"/>
      <c r="F105" s="53"/>
      <c r="G105" s="53"/>
      <c r="H105" s="53"/>
      <c r="I105" s="54"/>
      <c r="J105" s="99"/>
      <c r="K105" s="57"/>
      <c r="L105" s="57"/>
      <c r="M105" s="88"/>
      <c r="N105" s="88"/>
      <c r="O105" s="85"/>
      <c r="P105" s="85"/>
      <c r="Q105" s="85" t="s">
        <v>123</v>
      </c>
      <c r="R105" s="85" t="s">
        <v>123</v>
      </c>
      <c r="S105" s="55">
        <v>9999</v>
      </c>
      <c r="T105" s="53">
        <f>(J105+K105+L105)+IF((VLOOKUP(Q105,MogulsDD!$A$1:$C$1000,3,FALSE)*(M105+O105)/2)&gt;3.75,3.75,VLOOKUP(Q105,MogulsDD!$A$1:$C$1000,3,FALSE)*(M105+O105)/2)+IF((VLOOKUP(R105,MogulsDD!$A$1:$C$1000,3,FALSE)*(N105+P105)/2)&gt;3.75,3.75,VLOOKUP(R105,MogulsDD!$A$1:$C$1000,3,FALSE)*(N105+P105)/2)+IF((18-12*S105/$J$5)&gt;7.5,7.5,IF((18-12*S105/$J$5)&lt;0,0,(18-12*S105/$J$5)))</f>
        <v>0</v>
      </c>
      <c r="U105" s="77"/>
      <c r="V105" s="77"/>
      <c r="W105" s="77"/>
      <c r="X105" s="77"/>
      <c r="Y105" s="77"/>
      <c r="Z105" s="77"/>
      <c r="AA105" s="77"/>
      <c r="AB105" s="77"/>
      <c r="AC105" s="77"/>
      <c r="AD105" s="77"/>
      <c r="AE105" s="77"/>
      <c r="AF105" s="77"/>
      <c r="AG105" s="77"/>
      <c r="AH105" s="77"/>
      <c r="AI105" s="77"/>
      <c r="AJ105" s="86"/>
      <c r="AK105" s="77"/>
      <c r="AL105" s="38"/>
      <c r="AM105" s="38"/>
    </row>
    <row r="106" spans="1:39" ht="12.75" customHeight="1" x14ac:dyDescent="0.35">
      <c r="A106" s="52">
        <f t="shared" si="1"/>
        <v>1</v>
      </c>
      <c r="B106" s="67"/>
      <c r="C106" s="53"/>
      <c r="D106" s="53"/>
      <c r="E106" s="53"/>
      <c r="F106" s="53"/>
      <c r="G106" s="53"/>
      <c r="H106" s="53"/>
      <c r="I106" s="54"/>
      <c r="J106" s="99"/>
      <c r="K106" s="57"/>
      <c r="L106" s="57"/>
      <c r="M106" s="88"/>
      <c r="N106" s="88"/>
      <c r="O106" s="85"/>
      <c r="P106" s="85"/>
      <c r="Q106" s="85" t="s">
        <v>123</v>
      </c>
      <c r="R106" s="85" t="s">
        <v>123</v>
      </c>
      <c r="S106" s="55">
        <v>9999</v>
      </c>
      <c r="T106" s="53">
        <f>(J106+K106+L106)+IF((VLOOKUP(Q106,MogulsDD!$A$1:$C$1000,3,FALSE)*(M106+O106)/2)&gt;3.75,3.75,VLOOKUP(Q106,MogulsDD!$A$1:$C$1000,3,FALSE)*(M106+O106)/2)+IF((VLOOKUP(R106,MogulsDD!$A$1:$C$1000,3,FALSE)*(N106+P106)/2)&gt;3.75,3.75,VLOOKUP(R106,MogulsDD!$A$1:$C$1000,3,FALSE)*(N106+P106)/2)+IF((18-12*S106/$J$5)&gt;7.5,7.5,IF((18-12*S106/$J$5)&lt;0,0,(18-12*S106/$J$5)))</f>
        <v>0</v>
      </c>
      <c r="U106" s="77"/>
      <c r="V106" s="77"/>
      <c r="W106" s="77"/>
      <c r="X106" s="77"/>
      <c r="Y106" s="77"/>
      <c r="Z106" s="77"/>
      <c r="AA106" s="77"/>
      <c r="AB106" s="77"/>
      <c r="AC106" s="77"/>
      <c r="AD106" s="77"/>
      <c r="AE106" s="77"/>
      <c r="AF106" s="77"/>
      <c r="AG106" s="77"/>
      <c r="AH106" s="77"/>
      <c r="AI106" s="77"/>
      <c r="AJ106" s="86"/>
      <c r="AK106" s="77"/>
      <c r="AL106" s="38"/>
      <c r="AM106" s="38"/>
    </row>
    <row r="107" spans="1:39" ht="12.75" customHeight="1" x14ac:dyDescent="0.35">
      <c r="A107" s="52">
        <f t="shared" si="1"/>
        <v>1</v>
      </c>
      <c r="B107" s="67"/>
      <c r="C107" s="53"/>
      <c r="D107" s="53"/>
      <c r="E107" s="53"/>
      <c r="F107" s="53"/>
      <c r="G107" s="53"/>
      <c r="H107" s="53"/>
      <c r="I107" s="54"/>
      <c r="J107" s="99"/>
      <c r="K107" s="57"/>
      <c r="L107" s="57"/>
      <c r="M107" s="88"/>
      <c r="N107" s="88"/>
      <c r="O107" s="85"/>
      <c r="P107" s="85"/>
      <c r="Q107" s="85" t="s">
        <v>123</v>
      </c>
      <c r="R107" s="85" t="s">
        <v>123</v>
      </c>
      <c r="S107" s="55">
        <v>9999</v>
      </c>
      <c r="T107" s="53">
        <f>(J107+K107+L107)+IF((VLOOKUP(Q107,MogulsDD!$A$1:$C$1000,3,FALSE)*(M107+O107)/2)&gt;3.75,3.75,VLOOKUP(Q107,MogulsDD!$A$1:$C$1000,3,FALSE)*(M107+O107)/2)+IF((VLOOKUP(R107,MogulsDD!$A$1:$C$1000,3,FALSE)*(N107+P107)/2)&gt;3.75,3.75,VLOOKUP(R107,MogulsDD!$A$1:$C$1000,3,FALSE)*(N107+P107)/2)+IF((18-12*S107/$J$5)&gt;7.5,7.5,IF((18-12*S107/$J$5)&lt;0,0,(18-12*S107/$J$5)))</f>
        <v>0</v>
      </c>
      <c r="U107" s="77"/>
      <c r="V107" s="77"/>
      <c r="W107" s="77"/>
      <c r="X107" s="77"/>
      <c r="Y107" s="77"/>
      <c r="Z107" s="77"/>
      <c r="AA107" s="77"/>
      <c r="AB107" s="77"/>
      <c r="AC107" s="77"/>
      <c r="AD107" s="77"/>
      <c r="AE107" s="77"/>
      <c r="AF107" s="77"/>
      <c r="AG107" s="77"/>
      <c r="AH107" s="77"/>
      <c r="AI107" s="77"/>
      <c r="AJ107" s="86"/>
      <c r="AK107" s="77"/>
      <c r="AL107" s="38"/>
      <c r="AM107" s="38"/>
    </row>
    <row r="108" spans="1:39" ht="12.75" customHeight="1" x14ac:dyDescent="0.35">
      <c r="A108" s="52">
        <f t="shared" si="1"/>
        <v>1</v>
      </c>
      <c r="B108" s="67"/>
      <c r="C108" s="53"/>
      <c r="D108" s="53"/>
      <c r="E108" s="53"/>
      <c r="F108" s="53"/>
      <c r="G108" s="53"/>
      <c r="H108" s="53"/>
      <c r="I108" s="54"/>
      <c r="J108" s="99"/>
      <c r="K108" s="57"/>
      <c r="L108" s="57"/>
      <c r="M108" s="88"/>
      <c r="N108" s="88"/>
      <c r="O108" s="85"/>
      <c r="P108" s="85"/>
      <c r="Q108" s="85" t="s">
        <v>123</v>
      </c>
      <c r="R108" s="85" t="s">
        <v>123</v>
      </c>
      <c r="S108" s="55">
        <v>9999</v>
      </c>
      <c r="T108" s="53">
        <f>(J108+K108+L108)+IF((VLOOKUP(Q108,MogulsDD!$A$1:$C$1000,3,FALSE)*(M108+O108)/2)&gt;3.75,3.75,VLOOKUP(Q108,MogulsDD!$A$1:$C$1000,3,FALSE)*(M108+O108)/2)+IF((VLOOKUP(R108,MogulsDD!$A$1:$C$1000,3,FALSE)*(N108+P108)/2)&gt;3.75,3.75,VLOOKUP(R108,MogulsDD!$A$1:$C$1000,3,FALSE)*(N108+P108)/2)+IF((18-12*S108/$J$5)&gt;7.5,7.5,IF((18-12*S108/$J$5)&lt;0,0,(18-12*S108/$J$5)))</f>
        <v>0</v>
      </c>
      <c r="U108" s="77"/>
      <c r="V108" s="77"/>
      <c r="W108" s="77"/>
      <c r="X108" s="77"/>
      <c r="Y108" s="77"/>
      <c r="Z108" s="77"/>
      <c r="AA108" s="77"/>
      <c r="AB108" s="77"/>
      <c r="AC108" s="77"/>
      <c r="AD108" s="77"/>
      <c r="AE108" s="77"/>
      <c r="AF108" s="77"/>
      <c r="AG108" s="77"/>
      <c r="AH108" s="77"/>
      <c r="AI108" s="77"/>
      <c r="AJ108" s="86"/>
      <c r="AK108" s="77"/>
      <c r="AL108" s="38"/>
      <c r="AM108" s="38"/>
    </row>
    <row r="109" spans="1:39" ht="12.75" customHeight="1" x14ac:dyDescent="0.35">
      <c r="A109" s="52">
        <f t="shared" si="1"/>
        <v>1</v>
      </c>
      <c r="B109" s="67"/>
      <c r="C109" s="53"/>
      <c r="D109" s="53"/>
      <c r="E109" s="53"/>
      <c r="F109" s="53"/>
      <c r="G109" s="53"/>
      <c r="H109" s="53"/>
      <c r="I109" s="54"/>
      <c r="J109" s="99"/>
      <c r="K109" s="57"/>
      <c r="L109" s="57"/>
      <c r="M109" s="88"/>
      <c r="N109" s="88"/>
      <c r="O109" s="85"/>
      <c r="P109" s="85"/>
      <c r="Q109" s="85" t="s">
        <v>123</v>
      </c>
      <c r="R109" s="85" t="s">
        <v>123</v>
      </c>
      <c r="S109" s="55">
        <v>9999</v>
      </c>
      <c r="T109" s="53">
        <f>(J109+K109+L109)+IF((VLOOKUP(Q109,MogulsDD!$A$1:$C$1000,3,FALSE)*(M109+O109)/2)&gt;3.75,3.75,VLOOKUP(Q109,MogulsDD!$A$1:$C$1000,3,FALSE)*(M109+O109)/2)+IF((VLOOKUP(R109,MogulsDD!$A$1:$C$1000,3,FALSE)*(N109+P109)/2)&gt;3.75,3.75,VLOOKUP(R109,MogulsDD!$A$1:$C$1000,3,FALSE)*(N109+P109)/2)+IF((18-12*S109/$J$5)&gt;7.5,7.5,IF((18-12*S109/$J$5)&lt;0,0,(18-12*S109/$J$5)))</f>
        <v>0</v>
      </c>
      <c r="U109" s="77"/>
      <c r="V109" s="77"/>
      <c r="W109" s="77"/>
      <c r="X109" s="77"/>
      <c r="Y109" s="77"/>
      <c r="Z109" s="77"/>
      <c r="AA109" s="77"/>
      <c r="AB109" s="77"/>
      <c r="AC109" s="77"/>
      <c r="AD109" s="77"/>
      <c r="AE109" s="77"/>
      <c r="AF109" s="77"/>
      <c r="AG109" s="77"/>
      <c r="AH109" s="77"/>
      <c r="AI109" s="77"/>
      <c r="AJ109" s="86"/>
      <c r="AK109" s="77"/>
      <c r="AL109" s="38"/>
      <c r="AM109" s="38"/>
    </row>
    <row r="110" spans="1:39" ht="12.75" customHeight="1" x14ac:dyDescent="0.35">
      <c r="A110" s="52">
        <f t="shared" si="1"/>
        <v>1</v>
      </c>
      <c r="B110" s="73"/>
      <c r="C110" s="74"/>
      <c r="D110" s="74"/>
      <c r="E110" s="74"/>
      <c r="F110" s="74"/>
      <c r="G110" s="74"/>
      <c r="H110" s="74"/>
      <c r="I110" s="75"/>
      <c r="J110" s="99"/>
      <c r="K110" s="57"/>
      <c r="L110" s="57"/>
      <c r="M110" s="88"/>
      <c r="N110" s="88"/>
      <c r="O110" s="85"/>
      <c r="P110" s="85"/>
      <c r="Q110" s="85" t="s">
        <v>123</v>
      </c>
      <c r="R110" s="85" t="s">
        <v>123</v>
      </c>
      <c r="S110" s="55">
        <v>9999</v>
      </c>
      <c r="T110" s="53">
        <f>(J110+K110+L110)+IF((VLOOKUP(Q110,MogulsDD!$A$1:$C$1000,3,FALSE)*(M110+O110)/2)&gt;3.75,3.75,VLOOKUP(Q110,MogulsDD!$A$1:$C$1000,3,FALSE)*(M110+O110)/2)+IF((VLOOKUP(R110,MogulsDD!$A$1:$C$1000,3,FALSE)*(N110+P110)/2)&gt;3.75,3.75,VLOOKUP(R110,MogulsDD!$A$1:$C$1000,3,FALSE)*(N110+P110)/2)+IF((18-12*S110/$J$5)&gt;7.5,7.5,IF((18-12*S110/$J$5)&lt;0,0,(18-12*S110/$J$5)))</f>
        <v>0</v>
      </c>
      <c r="U110" s="77"/>
      <c r="V110" s="77"/>
      <c r="W110" s="77"/>
      <c r="X110" s="77"/>
      <c r="Y110" s="77"/>
      <c r="Z110" s="77"/>
      <c r="AA110" s="77"/>
      <c r="AB110" s="77"/>
      <c r="AC110" s="77"/>
      <c r="AD110" s="77"/>
      <c r="AE110" s="77"/>
      <c r="AF110" s="77"/>
      <c r="AG110" s="77"/>
      <c r="AH110" s="77"/>
      <c r="AI110" s="77"/>
      <c r="AJ110" s="86"/>
      <c r="AK110" s="77"/>
      <c r="AL110" s="38"/>
      <c r="AM110" s="38"/>
    </row>
    <row r="111" spans="1:39" ht="12.75" customHeight="1" x14ac:dyDescent="0.35">
      <c r="A111" s="52">
        <f t="shared" si="1"/>
        <v>1</v>
      </c>
      <c r="B111" s="73"/>
      <c r="C111" s="74"/>
      <c r="D111" s="74"/>
      <c r="E111" s="74"/>
      <c r="F111" s="74"/>
      <c r="G111" s="74"/>
      <c r="H111" s="74"/>
      <c r="I111" s="75"/>
      <c r="J111" s="99"/>
      <c r="K111" s="57"/>
      <c r="L111" s="57"/>
      <c r="M111" s="88"/>
      <c r="N111" s="88"/>
      <c r="O111" s="85"/>
      <c r="P111" s="85"/>
      <c r="Q111" s="85" t="s">
        <v>123</v>
      </c>
      <c r="R111" s="85" t="s">
        <v>123</v>
      </c>
      <c r="S111" s="55">
        <v>9999</v>
      </c>
      <c r="T111" s="53">
        <f>(J111+K111+L111)+IF((VLOOKUP(Q111,MogulsDD!$A$1:$C$1000,3,FALSE)*(M111+O111)/2)&gt;3.75,3.75,VLOOKUP(Q111,MogulsDD!$A$1:$C$1000,3,FALSE)*(M111+O111)/2)+IF((VLOOKUP(R111,MogulsDD!$A$1:$C$1000,3,FALSE)*(N111+P111)/2)&gt;3.75,3.75,VLOOKUP(R111,MogulsDD!$A$1:$C$1000,3,FALSE)*(N111+P111)/2)+IF((18-12*S111/$J$5)&gt;7.5,7.5,IF((18-12*S111/$J$5)&lt;0,0,(18-12*S111/$J$5)))</f>
        <v>0</v>
      </c>
      <c r="U111" s="77"/>
      <c r="V111" s="77"/>
      <c r="W111" s="77"/>
      <c r="X111" s="77"/>
      <c r="Y111" s="77"/>
      <c r="Z111" s="77"/>
      <c r="AA111" s="77"/>
      <c r="AB111" s="77"/>
      <c r="AC111" s="77"/>
      <c r="AD111" s="77"/>
      <c r="AE111" s="77"/>
      <c r="AF111" s="77"/>
      <c r="AG111" s="77"/>
      <c r="AH111" s="77"/>
      <c r="AI111" s="77"/>
      <c r="AJ111" s="86"/>
      <c r="AK111" s="77"/>
      <c r="AL111" s="38"/>
      <c r="AM111" s="38"/>
    </row>
    <row r="112" spans="1:39" ht="12.75" customHeight="1" x14ac:dyDescent="0.35">
      <c r="A112" s="52">
        <f t="shared" si="1"/>
        <v>1</v>
      </c>
      <c r="B112" s="67"/>
      <c r="C112" s="53"/>
      <c r="D112" s="53"/>
      <c r="E112" s="53"/>
      <c r="F112" s="53"/>
      <c r="G112" s="53"/>
      <c r="H112" s="53"/>
      <c r="I112" s="54"/>
      <c r="J112" s="99"/>
      <c r="K112" s="57"/>
      <c r="L112" s="57"/>
      <c r="M112" s="88"/>
      <c r="N112" s="88"/>
      <c r="O112" s="85"/>
      <c r="P112" s="85"/>
      <c r="Q112" s="85" t="s">
        <v>123</v>
      </c>
      <c r="R112" s="85" t="s">
        <v>123</v>
      </c>
      <c r="S112" s="55">
        <v>9999</v>
      </c>
      <c r="T112" s="53">
        <f>(J112+K112+L112)+IF((VLOOKUP(Q112,MogulsDD!$A$1:$C$1000,3,FALSE)*(M112+O112)/2)&gt;3.75,3.75,VLOOKUP(Q112,MogulsDD!$A$1:$C$1000,3,FALSE)*(M112+O112)/2)+IF((VLOOKUP(R112,MogulsDD!$A$1:$C$1000,3,FALSE)*(N112+P112)/2)&gt;3.75,3.75,VLOOKUP(R112,MogulsDD!$A$1:$C$1000,3,FALSE)*(N112+P112)/2)+IF((18-12*S112/$J$5)&gt;7.5,7.5,IF((18-12*S112/$J$5)&lt;0,0,(18-12*S112/$J$5)))</f>
        <v>0</v>
      </c>
      <c r="U112" s="77"/>
      <c r="V112" s="77"/>
      <c r="W112" s="77"/>
      <c r="X112" s="77"/>
      <c r="Y112" s="77"/>
      <c r="Z112" s="77"/>
      <c r="AA112" s="77"/>
      <c r="AB112" s="77"/>
      <c r="AC112" s="77"/>
      <c r="AD112" s="77"/>
      <c r="AE112" s="77"/>
      <c r="AF112" s="77"/>
      <c r="AG112" s="77"/>
      <c r="AH112" s="77"/>
      <c r="AI112" s="77"/>
      <c r="AJ112" s="86"/>
      <c r="AK112" s="77"/>
      <c r="AL112" s="38"/>
      <c r="AM112" s="38"/>
    </row>
    <row r="113" spans="1:39" ht="12.75" customHeight="1" x14ac:dyDescent="0.35">
      <c r="A113" s="52">
        <f t="shared" si="1"/>
        <v>1</v>
      </c>
      <c r="B113" s="67"/>
      <c r="C113" s="53"/>
      <c r="D113" s="53"/>
      <c r="E113" s="53"/>
      <c r="F113" s="53"/>
      <c r="G113" s="53"/>
      <c r="H113" s="53"/>
      <c r="I113" s="54"/>
      <c r="J113" s="99"/>
      <c r="K113" s="57"/>
      <c r="L113" s="57"/>
      <c r="M113" s="88"/>
      <c r="N113" s="88"/>
      <c r="O113" s="85"/>
      <c r="P113" s="85"/>
      <c r="Q113" s="85" t="s">
        <v>123</v>
      </c>
      <c r="R113" s="85" t="s">
        <v>123</v>
      </c>
      <c r="S113" s="55">
        <v>9999</v>
      </c>
      <c r="T113" s="53">
        <f>(J113+K113+L113)+IF((VLOOKUP(Q113,MogulsDD!$A$1:$C$1000,3,FALSE)*(M113+O113)/2)&gt;3.75,3.75,VLOOKUP(Q113,MogulsDD!$A$1:$C$1000,3,FALSE)*(M113+O113)/2)+IF((VLOOKUP(R113,MogulsDD!$A$1:$C$1000,3,FALSE)*(N113+P113)/2)&gt;3.75,3.75,VLOOKUP(R113,MogulsDD!$A$1:$C$1000,3,FALSE)*(N113+P113)/2)+IF((18-12*S113/$J$5)&gt;7.5,7.5,IF((18-12*S113/$J$5)&lt;0,0,(18-12*S113/$J$5)))</f>
        <v>0</v>
      </c>
      <c r="U113" s="77"/>
      <c r="V113" s="77"/>
      <c r="W113" s="77"/>
      <c r="X113" s="77"/>
      <c r="Y113" s="77"/>
      <c r="Z113" s="77"/>
      <c r="AA113" s="77"/>
      <c r="AB113" s="77"/>
      <c r="AC113" s="77"/>
      <c r="AD113" s="77"/>
      <c r="AE113" s="77"/>
      <c r="AF113" s="77"/>
      <c r="AG113" s="77"/>
      <c r="AH113" s="77"/>
      <c r="AI113" s="77"/>
      <c r="AJ113" s="86"/>
      <c r="AK113" s="77"/>
      <c r="AL113" s="38"/>
      <c r="AM113" s="38"/>
    </row>
    <row r="114" spans="1:39" ht="12.75" customHeight="1" x14ac:dyDescent="0.35">
      <c r="A114" s="52">
        <f t="shared" si="1"/>
        <v>1</v>
      </c>
      <c r="B114" s="67"/>
      <c r="C114" s="53"/>
      <c r="D114" s="53"/>
      <c r="E114" s="53"/>
      <c r="F114" s="53"/>
      <c r="G114" s="53"/>
      <c r="H114" s="53"/>
      <c r="I114" s="54"/>
      <c r="J114" s="99"/>
      <c r="K114" s="57"/>
      <c r="L114" s="57"/>
      <c r="M114" s="88"/>
      <c r="N114" s="88"/>
      <c r="O114" s="85"/>
      <c r="P114" s="85"/>
      <c r="Q114" s="85" t="s">
        <v>123</v>
      </c>
      <c r="R114" s="85" t="s">
        <v>123</v>
      </c>
      <c r="S114" s="55">
        <v>9999</v>
      </c>
      <c r="T114" s="53">
        <f>(J114+K114+L114)+IF((VLOOKUP(Q114,MogulsDD!$A$1:$C$1000,3,FALSE)*(M114+O114)/2)&gt;3.75,3.75,VLOOKUP(Q114,MogulsDD!$A$1:$C$1000,3,FALSE)*(M114+O114)/2)+IF((VLOOKUP(R114,MogulsDD!$A$1:$C$1000,3,FALSE)*(N114+P114)/2)&gt;3.75,3.75,VLOOKUP(R114,MogulsDD!$A$1:$C$1000,3,FALSE)*(N114+P114)/2)+IF((18-12*S114/$J$5)&gt;7.5,7.5,IF((18-12*S114/$J$5)&lt;0,0,(18-12*S114/$J$5)))</f>
        <v>0</v>
      </c>
      <c r="U114" s="77"/>
      <c r="V114" s="77"/>
      <c r="W114" s="77"/>
      <c r="X114" s="77"/>
      <c r="Y114" s="77"/>
      <c r="Z114" s="77"/>
      <c r="AA114" s="77"/>
      <c r="AB114" s="77"/>
      <c r="AC114" s="77"/>
      <c r="AD114" s="77"/>
      <c r="AE114" s="77"/>
      <c r="AF114" s="77"/>
      <c r="AG114" s="77"/>
      <c r="AH114" s="77"/>
      <c r="AI114" s="77"/>
      <c r="AJ114" s="86"/>
      <c r="AK114" s="77"/>
      <c r="AL114" s="38"/>
      <c r="AM114" s="38"/>
    </row>
    <row r="115" spans="1:39" ht="12.75" customHeight="1" x14ac:dyDescent="0.35">
      <c r="A115" s="52">
        <f t="shared" si="1"/>
        <v>1</v>
      </c>
      <c r="B115" s="67"/>
      <c r="C115" s="53"/>
      <c r="D115" s="53"/>
      <c r="E115" s="53"/>
      <c r="F115" s="53"/>
      <c r="G115" s="53"/>
      <c r="H115" s="53"/>
      <c r="I115" s="54"/>
      <c r="J115" s="99"/>
      <c r="K115" s="57"/>
      <c r="L115" s="57"/>
      <c r="M115" s="88"/>
      <c r="N115" s="88"/>
      <c r="O115" s="85"/>
      <c r="P115" s="85"/>
      <c r="Q115" s="85" t="s">
        <v>123</v>
      </c>
      <c r="R115" s="85" t="s">
        <v>123</v>
      </c>
      <c r="S115" s="55">
        <v>9999</v>
      </c>
      <c r="T115" s="53">
        <f>(J115+K115+L115)+IF((VLOOKUP(Q115,MogulsDD!$A$1:$C$1000,3,FALSE)*(M115+O115)/2)&gt;3.75,3.75,VLOOKUP(Q115,MogulsDD!$A$1:$C$1000,3,FALSE)*(M115+O115)/2)+IF((VLOOKUP(R115,MogulsDD!$A$1:$C$1000,3,FALSE)*(N115+P115)/2)&gt;3.75,3.75,VLOOKUP(R115,MogulsDD!$A$1:$C$1000,3,FALSE)*(N115+P115)/2)+IF((18-12*S115/$J$5)&gt;7.5,7.5,IF((18-12*S115/$J$5)&lt;0,0,(18-12*S115/$J$5)))</f>
        <v>0</v>
      </c>
      <c r="U115" s="77"/>
      <c r="V115" s="77"/>
      <c r="W115" s="77"/>
      <c r="X115" s="77"/>
      <c r="Y115" s="77"/>
      <c r="Z115" s="77"/>
      <c r="AA115" s="77"/>
      <c r="AB115" s="77"/>
      <c r="AC115" s="77"/>
      <c r="AD115" s="77"/>
      <c r="AE115" s="77"/>
      <c r="AF115" s="77"/>
      <c r="AG115" s="77"/>
      <c r="AH115" s="77"/>
      <c r="AI115" s="77"/>
      <c r="AJ115" s="86"/>
      <c r="AK115" s="77"/>
      <c r="AL115" s="38"/>
      <c r="AM115" s="38"/>
    </row>
    <row r="116" spans="1:39" ht="12.75" customHeight="1" x14ac:dyDescent="0.35">
      <c r="A116" s="52">
        <f t="shared" si="1"/>
        <v>1</v>
      </c>
      <c r="B116" s="67"/>
      <c r="C116" s="53"/>
      <c r="D116" s="53"/>
      <c r="E116" s="53"/>
      <c r="F116" s="53"/>
      <c r="G116" s="53"/>
      <c r="H116" s="53"/>
      <c r="I116" s="54"/>
      <c r="J116" s="99"/>
      <c r="K116" s="57"/>
      <c r="L116" s="57"/>
      <c r="M116" s="88"/>
      <c r="N116" s="88"/>
      <c r="O116" s="85"/>
      <c r="P116" s="85"/>
      <c r="Q116" s="85" t="s">
        <v>123</v>
      </c>
      <c r="R116" s="85" t="s">
        <v>123</v>
      </c>
      <c r="S116" s="55">
        <v>9999</v>
      </c>
      <c r="T116" s="53">
        <f>(J116+K116+L116)+IF((VLOOKUP(Q116,MogulsDD!$A$1:$C$1000,3,FALSE)*(M116+O116)/2)&gt;3.75,3.75,VLOOKUP(Q116,MogulsDD!$A$1:$C$1000,3,FALSE)*(M116+O116)/2)+IF((VLOOKUP(R116,MogulsDD!$A$1:$C$1000,3,FALSE)*(N116+P116)/2)&gt;3.75,3.75,VLOOKUP(R116,MogulsDD!$A$1:$C$1000,3,FALSE)*(N116+P116)/2)+IF((18-12*S116/$J$5)&gt;7.5,7.5,IF((18-12*S116/$J$5)&lt;0,0,(18-12*S116/$J$5)))</f>
        <v>0</v>
      </c>
      <c r="U116" s="77"/>
      <c r="V116" s="77"/>
      <c r="W116" s="77"/>
      <c r="X116" s="77"/>
      <c r="Y116" s="77"/>
      <c r="Z116" s="77"/>
      <c r="AA116" s="77"/>
      <c r="AB116" s="77"/>
      <c r="AC116" s="77"/>
      <c r="AD116" s="77"/>
      <c r="AE116" s="77"/>
      <c r="AF116" s="77"/>
      <c r="AG116" s="77"/>
      <c r="AH116" s="77"/>
      <c r="AI116" s="77"/>
      <c r="AJ116" s="86"/>
      <c r="AK116" s="77"/>
      <c r="AL116" s="38"/>
      <c r="AM116" s="38"/>
    </row>
    <row r="117" spans="1:39" ht="12.75" customHeight="1" x14ac:dyDescent="0.35">
      <c r="A117" s="52">
        <f t="shared" si="1"/>
        <v>1</v>
      </c>
      <c r="B117" s="67"/>
      <c r="C117" s="53"/>
      <c r="D117" s="53"/>
      <c r="E117" s="53"/>
      <c r="F117" s="53"/>
      <c r="G117" s="53"/>
      <c r="H117" s="53"/>
      <c r="I117" s="54"/>
      <c r="J117" s="99"/>
      <c r="K117" s="57"/>
      <c r="L117" s="57"/>
      <c r="M117" s="88"/>
      <c r="N117" s="88"/>
      <c r="O117" s="85"/>
      <c r="P117" s="85"/>
      <c r="Q117" s="85" t="s">
        <v>123</v>
      </c>
      <c r="R117" s="85" t="s">
        <v>123</v>
      </c>
      <c r="S117" s="55">
        <v>9999</v>
      </c>
      <c r="T117" s="53">
        <f>(J117+K117+L117)+IF((VLOOKUP(Q117,MogulsDD!$A$1:$C$1000,3,FALSE)*(M117+O117)/2)&gt;3.75,3.75,VLOOKUP(Q117,MogulsDD!$A$1:$C$1000,3,FALSE)*(M117+O117)/2)+IF((VLOOKUP(R117,MogulsDD!$A$1:$C$1000,3,FALSE)*(N117+P117)/2)&gt;3.75,3.75,VLOOKUP(R117,MogulsDD!$A$1:$C$1000,3,FALSE)*(N117+P117)/2)+IF((18-12*S117/$J$5)&gt;7.5,7.5,IF((18-12*S117/$J$5)&lt;0,0,(18-12*S117/$J$5)))</f>
        <v>0</v>
      </c>
      <c r="U117" s="77"/>
      <c r="V117" s="77"/>
      <c r="W117" s="77"/>
      <c r="X117" s="77"/>
      <c r="Y117" s="77"/>
      <c r="Z117" s="77"/>
      <c r="AA117" s="77"/>
      <c r="AB117" s="77"/>
      <c r="AC117" s="77"/>
      <c r="AD117" s="77"/>
      <c r="AE117" s="77"/>
      <c r="AF117" s="77"/>
      <c r="AG117" s="77"/>
      <c r="AH117" s="77"/>
      <c r="AI117" s="77"/>
      <c r="AJ117" s="86"/>
      <c r="AK117" s="77"/>
      <c r="AL117" s="38"/>
      <c r="AM117" s="38"/>
    </row>
    <row r="118" spans="1:39" ht="12.75" customHeight="1" x14ac:dyDescent="0.35">
      <c r="A118" s="52">
        <f t="shared" si="1"/>
        <v>1</v>
      </c>
      <c r="B118" s="67"/>
      <c r="C118" s="53"/>
      <c r="D118" s="53"/>
      <c r="E118" s="53"/>
      <c r="F118" s="53"/>
      <c r="G118" s="53"/>
      <c r="H118" s="53"/>
      <c r="I118" s="54"/>
      <c r="J118" s="99"/>
      <c r="K118" s="57"/>
      <c r="L118" s="57"/>
      <c r="M118" s="88"/>
      <c r="N118" s="88"/>
      <c r="O118" s="85"/>
      <c r="P118" s="85"/>
      <c r="Q118" s="85" t="s">
        <v>123</v>
      </c>
      <c r="R118" s="85" t="s">
        <v>123</v>
      </c>
      <c r="S118" s="55">
        <v>9999</v>
      </c>
      <c r="T118" s="53">
        <f>(J118+K118+L118)+IF((VLOOKUP(Q118,MogulsDD!$A$1:$C$1000,3,FALSE)*(M118+O118)/2)&gt;3.75,3.75,VLOOKUP(Q118,MogulsDD!$A$1:$C$1000,3,FALSE)*(M118+O118)/2)+IF((VLOOKUP(R118,MogulsDD!$A$1:$C$1000,3,FALSE)*(N118+P118)/2)&gt;3.75,3.75,VLOOKUP(R118,MogulsDD!$A$1:$C$1000,3,FALSE)*(N118+P118)/2)+IF((18-12*S118/$J$5)&gt;7.5,7.5,IF((18-12*S118/$J$5)&lt;0,0,(18-12*S118/$J$5)))</f>
        <v>0</v>
      </c>
      <c r="U118" s="77"/>
      <c r="V118" s="77"/>
      <c r="W118" s="77"/>
      <c r="X118" s="77"/>
      <c r="Y118" s="77"/>
      <c r="Z118" s="77"/>
      <c r="AA118" s="77"/>
      <c r="AB118" s="77"/>
      <c r="AC118" s="77"/>
      <c r="AD118" s="77"/>
      <c r="AE118" s="77"/>
      <c r="AF118" s="77"/>
      <c r="AG118" s="77"/>
      <c r="AH118" s="77"/>
      <c r="AI118" s="77"/>
      <c r="AJ118" s="86"/>
      <c r="AK118" s="77"/>
      <c r="AL118" s="38"/>
      <c r="AM118" s="38"/>
    </row>
    <row r="119" spans="1:39" ht="12.75" customHeight="1" x14ac:dyDescent="0.35">
      <c r="A119" s="52">
        <f t="shared" si="1"/>
        <v>1</v>
      </c>
      <c r="B119" s="67"/>
      <c r="C119" s="53"/>
      <c r="D119" s="53"/>
      <c r="E119" s="53"/>
      <c r="F119" s="53"/>
      <c r="G119" s="53"/>
      <c r="H119" s="53"/>
      <c r="I119" s="54"/>
      <c r="J119" s="99"/>
      <c r="K119" s="57"/>
      <c r="L119" s="57"/>
      <c r="M119" s="88"/>
      <c r="N119" s="88"/>
      <c r="O119" s="85"/>
      <c r="P119" s="85"/>
      <c r="Q119" s="85" t="s">
        <v>123</v>
      </c>
      <c r="R119" s="85" t="s">
        <v>123</v>
      </c>
      <c r="S119" s="55">
        <v>9999</v>
      </c>
      <c r="T119" s="53">
        <f>(J119+K119+L119)+IF((VLOOKUP(Q119,MogulsDD!$A$1:$C$1000,3,FALSE)*(M119+O119)/2)&gt;3.75,3.75,VLOOKUP(Q119,MogulsDD!$A$1:$C$1000,3,FALSE)*(M119+O119)/2)+IF((VLOOKUP(R119,MogulsDD!$A$1:$C$1000,3,FALSE)*(N119+P119)/2)&gt;3.75,3.75,VLOOKUP(R119,MogulsDD!$A$1:$C$1000,3,FALSE)*(N119+P119)/2)+IF((18-12*S119/$J$5)&gt;7.5,7.5,IF((18-12*S119/$J$5)&lt;0,0,(18-12*S119/$J$5)))</f>
        <v>0</v>
      </c>
      <c r="U119" s="77"/>
      <c r="V119" s="77"/>
      <c r="W119" s="77"/>
      <c r="X119" s="77"/>
      <c r="Y119" s="77"/>
      <c r="Z119" s="77"/>
      <c r="AA119" s="77"/>
      <c r="AB119" s="77"/>
      <c r="AC119" s="77"/>
      <c r="AD119" s="77"/>
      <c r="AE119" s="77"/>
      <c r="AF119" s="77"/>
      <c r="AG119" s="77"/>
      <c r="AH119" s="77"/>
      <c r="AI119" s="77"/>
      <c r="AJ119" s="86"/>
      <c r="AK119" s="77"/>
      <c r="AL119" s="38"/>
      <c r="AM119" s="38"/>
    </row>
    <row r="120" spans="1:39" ht="12.75" customHeight="1" x14ac:dyDescent="0.35">
      <c r="A120" s="52">
        <f t="shared" si="1"/>
        <v>1</v>
      </c>
      <c r="B120" s="67"/>
      <c r="C120" s="53"/>
      <c r="D120" s="53"/>
      <c r="E120" s="53"/>
      <c r="F120" s="53"/>
      <c r="G120" s="53"/>
      <c r="H120" s="53"/>
      <c r="I120" s="54"/>
      <c r="J120" s="99"/>
      <c r="K120" s="57"/>
      <c r="L120" s="57"/>
      <c r="M120" s="88"/>
      <c r="N120" s="88"/>
      <c r="O120" s="85"/>
      <c r="P120" s="85"/>
      <c r="Q120" s="85" t="s">
        <v>123</v>
      </c>
      <c r="R120" s="85" t="s">
        <v>123</v>
      </c>
      <c r="S120" s="55">
        <v>9999</v>
      </c>
      <c r="T120" s="53">
        <f>(J120+K120+L120)+IF((VLOOKUP(Q120,MogulsDD!$A$1:$C$1000,3,FALSE)*(M120+O120)/2)&gt;3.75,3.75,VLOOKUP(Q120,MogulsDD!$A$1:$C$1000,3,FALSE)*(M120+O120)/2)+IF((VLOOKUP(R120,MogulsDD!$A$1:$C$1000,3,FALSE)*(N120+P120)/2)&gt;3.75,3.75,VLOOKUP(R120,MogulsDD!$A$1:$C$1000,3,FALSE)*(N120+P120)/2)+IF((18-12*S120/$J$5)&gt;7.5,7.5,IF((18-12*S120/$J$5)&lt;0,0,(18-12*S120/$J$5)))</f>
        <v>0</v>
      </c>
      <c r="U120" s="77"/>
      <c r="V120" s="77"/>
      <c r="W120" s="77"/>
      <c r="X120" s="77"/>
      <c r="Y120" s="77"/>
      <c r="Z120" s="77"/>
      <c r="AA120" s="77"/>
      <c r="AB120" s="77"/>
      <c r="AC120" s="77"/>
      <c r="AD120" s="77"/>
      <c r="AE120" s="77"/>
      <c r="AF120" s="77"/>
      <c r="AG120" s="77"/>
      <c r="AH120" s="77"/>
      <c r="AI120" s="77"/>
      <c r="AJ120" s="86"/>
      <c r="AK120" s="77"/>
      <c r="AL120" s="38"/>
      <c r="AM120" s="38"/>
    </row>
    <row r="121" spans="1:39" ht="12.75" customHeight="1" x14ac:dyDescent="0.35">
      <c r="A121" s="52">
        <f t="shared" si="1"/>
        <v>1</v>
      </c>
      <c r="B121" s="67"/>
      <c r="C121" s="53"/>
      <c r="D121" s="53"/>
      <c r="E121" s="53"/>
      <c r="F121" s="53"/>
      <c r="G121" s="53"/>
      <c r="H121" s="53"/>
      <c r="I121" s="54"/>
      <c r="J121" s="99"/>
      <c r="K121" s="57"/>
      <c r="L121" s="57"/>
      <c r="M121" s="88"/>
      <c r="N121" s="88"/>
      <c r="O121" s="85"/>
      <c r="P121" s="85"/>
      <c r="Q121" s="85" t="s">
        <v>123</v>
      </c>
      <c r="R121" s="85" t="s">
        <v>123</v>
      </c>
      <c r="S121" s="55">
        <v>9999</v>
      </c>
      <c r="T121" s="53">
        <f>(J121+K121+L121)+IF((VLOOKUP(Q121,MogulsDD!$A$1:$C$1000,3,FALSE)*(M121+O121)/2)&gt;3.75,3.75,VLOOKUP(Q121,MogulsDD!$A$1:$C$1000,3,FALSE)*(M121+O121)/2)+IF((VLOOKUP(R121,MogulsDD!$A$1:$C$1000,3,FALSE)*(N121+P121)/2)&gt;3.75,3.75,VLOOKUP(R121,MogulsDD!$A$1:$C$1000,3,FALSE)*(N121+P121)/2)+IF((18-12*S121/$J$5)&gt;7.5,7.5,IF((18-12*S121/$J$5)&lt;0,0,(18-12*S121/$J$5)))</f>
        <v>0</v>
      </c>
      <c r="U121" s="77"/>
      <c r="V121" s="77"/>
      <c r="W121" s="77"/>
      <c r="X121" s="77"/>
      <c r="Y121" s="77"/>
      <c r="Z121" s="77"/>
      <c r="AA121" s="77"/>
      <c r="AB121" s="77"/>
      <c r="AC121" s="77"/>
      <c r="AD121" s="77"/>
      <c r="AE121" s="77"/>
      <c r="AF121" s="77"/>
      <c r="AG121" s="77"/>
      <c r="AH121" s="77"/>
      <c r="AI121" s="77"/>
      <c r="AJ121" s="86"/>
      <c r="AK121" s="77"/>
      <c r="AL121" s="38"/>
      <c r="AM121" s="38"/>
    </row>
    <row r="122" spans="1:39" ht="12.75" customHeight="1" x14ac:dyDescent="0.35">
      <c r="A122" s="52">
        <f t="shared" si="1"/>
        <v>1</v>
      </c>
      <c r="B122" s="67"/>
      <c r="C122" s="53"/>
      <c r="D122" s="53"/>
      <c r="E122" s="53"/>
      <c r="F122" s="53"/>
      <c r="G122" s="53"/>
      <c r="H122" s="53"/>
      <c r="I122" s="54"/>
      <c r="J122" s="99"/>
      <c r="K122" s="57"/>
      <c r="L122" s="57"/>
      <c r="M122" s="88"/>
      <c r="N122" s="88"/>
      <c r="O122" s="85"/>
      <c r="P122" s="85"/>
      <c r="Q122" s="85" t="s">
        <v>123</v>
      </c>
      <c r="R122" s="85" t="s">
        <v>123</v>
      </c>
      <c r="S122" s="55">
        <v>9999</v>
      </c>
      <c r="T122" s="53">
        <f>(J122+K122+L122)+IF((VLOOKUP(Q122,MogulsDD!$A$1:$C$1000,3,FALSE)*(M122+O122)/2)&gt;3.75,3.75,VLOOKUP(Q122,MogulsDD!$A$1:$C$1000,3,FALSE)*(M122+O122)/2)+IF((VLOOKUP(R122,MogulsDD!$A$1:$C$1000,3,FALSE)*(N122+P122)/2)&gt;3.75,3.75,VLOOKUP(R122,MogulsDD!$A$1:$C$1000,3,FALSE)*(N122+P122)/2)+IF((18-12*S122/$J$5)&gt;7.5,7.5,IF((18-12*S122/$J$5)&lt;0,0,(18-12*S122/$J$5)))</f>
        <v>0</v>
      </c>
      <c r="U122" s="77"/>
      <c r="V122" s="77"/>
      <c r="W122" s="77"/>
      <c r="X122" s="77"/>
      <c r="Y122" s="77"/>
      <c r="Z122" s="77"/>
      <c r="AA122" s="77"/>
      <c r="AB122" s="77"/>
      <c r="AC122" s="77"/>
      <c r="AD122" s="77"/>
      <c r="AE122" s="77"/>
      <c r="AF122" s="77"/>
      <c r="AG122" s="77"/>
      <c r="AH122" s="77"/>
      <c r="AI122" s="77"/>
      <c r="AJ122" s="86"/>
      <c r="AK122" s="77"/>
      <c r="AL122" s="38"/>
      <c r="AM122" s="38"/>
    </row>
    <row r="123" spans="1:39" ht="12.75" customHeight="1" x14ac:dyDescent="0.35">
      <c r="A123" s="52">
        <f t="shared" si="1"/>
        <v>1</v>
      </c>
      <c r="B123" s="67"/>
      <c r="C123" s="53"/>
      <c r="D123" s="53"/>
      <c r="E123" s="53"/>
      <c r="F123" s="53"/>
      <c r="G123" s="53"/>
      <c r="H123" s="53"/>
      <c r="I123" s="54"/>
      <c r="J123" s="99"/>
      <c r="K123" s="57"/>
      <c r="L123" s="57"/>
      <c r="M123" s="88"/>
      <c r="N123" s="88"/>
      <c r="O123" s="85"/>
      <c r="P123" s="85"/>
      <c r="Q123" s="85" t="s">
        <v>123</v>
      </c>
      <c r="R123" s="85" t="s">
        <v>123</v>
      </c>
      <c r="S123" s="55">
        <v>9999</v>
      </c>
      <c r="T123" s="53">
        <f>(J123+K123+L123)+IF((VLOOKUP(Q123,MogulsDD!$A$1:$C$1000,3,FALSE)*(M123+O123)/2)&gt;3.75,3.75,VLOOKUP(Q123,MogulsDD!$A$1:$C$1000,3,FALSE)*(M123+O123)/2)+IF((VLOOKUP(R123,MogulsDD!$A$1:$C$1000,3,FALSE)*(N123+P123)/2)&gt;3.75,3.75,VLOOKUP(R123,MogulsDD!$A$1:$C$1000,3,FALSE)*(N123+P123)/2)+IF((18-12*S123/$J$5)&gt;7.5,7.5,IF((18-12*S123/$J$5)&lt;0,0,(18-12*S123/$J$5)))</f>
        <v>0</v>
      </c>
      <c r="U123" s="77"/>
      <c r="V123" s="77"/>
      <c r="W123" s="77"/>
      <c r="X123" s="77"/>
      <c r="Y123" s="77"/>
      <c r="Z123" s="77"/>
      <c r="AA123" s="77"/>
      <c r="AB123" s="77"/>
      <c r="AC123" s="77"/>
      <c r="AD123" s="77"/>
      <c r="AE123" s="77"/>
      <c r="AF123" s="77"/>
      <c r="AG123" s="77"/>
      <c r="AH123" s="77"/>
      <c r="AI123" s="77"/>
      <c r="AJ123" s="86"/>
      <c r="AK123" s="77"/>
      <c r="AL123" s="38"/>
      <c r="AM123" s="38"/>
    </row>
    <row r="124" spans="1:39" ht="12.75" customHeight="1" x14ac:dyDescent="0.35">
      <c r="A124" s="52">
        <f t="shared" si="1"/>
        <v>1</v>
      </c>
      <c r="B124" s="67"/>
      <c r="C124" s="53"/>
      <c r="D124" s="53"/>
      <c r="E124" s="53"/>
      <c r="F124" s="53"/>
      <c r="G124" s="53"/>
      <c r="H124" s="53"/>
      <c r="I124" s="54"/>
      <c r="J124" s="99"/>
      <c r="K124" s="57"/>
      <c r="L124" s="57"/>
      <c r="M124" s="88"/>
      <c r="N124" s="88"/>
      <c r="O124" s="85"/>
      <c r="P124" s="85"/>
      <c r="Q124" s="85" t="s">
        <v>123</v>
      </c>
      <c r="R124" s="85" t="s">
        <v>123</v>
      </c>
      <c r="S124" s="55">
        <v>9999</v>
      </c>
      <c r="T124" s="53">
        <f>(J124+K124+L124)+IF((VLOOKUP(Q124,MogulsDD!$A$1:$C$1000,3,FALSE)*(M124+O124)/2)&gt;3.75,3.75,VLOOKUP(Q124,MogulsDD!$A$1:$C$1000,3,FALSE)*(M124+O124)/2)+IF((VLOOKUP(R124,MogulsDD!$A$1:$C$1000,3,FALSE)*(N124+P124)/2)&gt;3.75,3.75,VLOOKUP(R124,MogulsDD!$A$1:$C$1000,3,FALSE)*(N124+P124)/2)+IF((18-12*S124/$J$5)&gt;7.5,7.5,IF((18-12*S124/$J$5)&lt;0,0,(18-12*S124/$J$5)))</f>
        <v>0</v>
      </c>
      <c r="U124" s="77"/>
      <c r="V124" s="77"/>
      <c r="W124" s="77"/>
      <c r="X124" s="77"/>
      <c r="Y124" s="77"/>
      <c r="Z124" s="77"/>
      <c r="AA124" s="77"/>
      <c r="AB124" s="77"/>
      <c r="AC124" s="77"/>
      <c r="AD124" s="77"/>
      <c r="AE124" s="77"/>
      <c r="AF124" s="77"/>
      <c r="AG124" s="77"/>
      <c r="AH124" s="77"/>
      <c r="AI124" s="77"/>
      <c r="AJ124" s="86"/>
      <c r="AK124" s="77"/>
      <c r="AL124" s="38"/>
      <c r="AM124" s="38"/>
    </row>
    <row r="125" spans="1:39" ht="12.75" customHeight="1" x14ac:dyDescent="0.35">
      <c r="A125" s="52">
        <f t="shared" si="1"/>
        <v>1</v>
      </c>
      <c r="B125" s="67"/>
      <c r="C125" s="53"/>
      <c r="D125" s="53"/>
      <c r="E125" s="53"/>
      <c r="F125" s="53"/>
      <c r="G125" s="53"/>
      <c r="H125" s="53"/>
      <c r="I125" s="54"/>
      <c r="J125" s="99"/>
      <c r="K125" s="57"/>
      <c r="L125" s="57"/>
      <c r="M125" s="88"/>
      <c r="N125" s="88"/>
      <c r="O125" s="85"/>
      <c r="P125" s="85"/>
      <c r="Q125" s="85" t="s">
        <v>123</v>
      </c>
      <c r="R125" s="85" t="s">
        <v>123</v>
      </c>
      <c r="S125" s="55">
        <v>9999</v>
      </c>
      <c r="T125" s="53">
        <f>(J125+K125+L125)+IF((VLOOKUP(Q125,MogulsDD!$A$1:$C$1000,3,FALSE)*(M125+O125)/2)&gt;3.75,3.75,VLOOKUP(Q125,MogulsDD!$A$1:$C$1000,3,FALSE)*(M125+O125)/2)+IF((VLOOKUP(R125,MogulsDD!$A$1:$C$1000,3,FALSE)*(N125+P125)/2)&gt;3.75,3.75,VLOOKUP(R125,MogulsDD!$A$1:$C$1000,3,FALSE)*(N125+P125)/2)+IF((18-12*S125/$J$5)&gt;7.5,7.5,IF((18-12*S125/$J$5)&lt;0,0,(18-12*S125/$J$5)))</f>
        <v>0</v>
      </c>
      <c r="U125" s="77"/>
      <c r="V125" s="77"/>
      <c r="W125" s="77"/>
      <c r="X125" s="77"/>
      <c r="Y125" s="77"/>
      <c r="Z125" s="77"/>
      <c r="AA125" s="77"/>
      <c r="AB125" s="77"/>
      <c r="AC125" s="77"/>
      <c r="AD125" s="77"/>
      <c r="AE125" s="77"/>
      <c r="AF125" s="77"/>
      <c r="AG125" s="77"/>
      <c r="AH125" s="77"/>
      <c r="AI125" s="77"/>
      <c r="AJ125" s="86"/>
      <c r="AK125" s="77"/>
      <c r="AL125" s="38"/>
      <c r="AM125" s="38"/>
    </row>
    <row r="126" spans="1:39" ht="12.75" customHeight="1" x14ac:dyDescent="0.35">
      <c r="A126" s="52">
        <f t="shared" si="1"/>
        <v>1</v>
      </c>
      <c r="B126" s="67"/>
      <c r="C126" s="53"/>
      <c r="D126" s="53"/>
      <c r="E126" s="53"/>
      <c r="F126" s="53"/>
      <c r="G126" s="53"/>
      <c r="H126" s="53"/>
      <c r="I126" s="54"/>
      <c r="J126" s="99"/>
      <c r="K126" s="57"/>
      <c r="L126" s="57"/>
      <c r="M126" s="88"/>
      <c r="N126" s="88"/>
      <c r="O126" s="85"/>
      <c r="P126" s="85"/>
      <c r="Q126" s="85" t="s">
        <v>123</v>
      </c>
      <c r="R126" s="85" t="s">
        <v>123</v>
      </c>
      <c r="S126" s="55">
        <v>9999</v>
      </c>
      <c r="T126" s="53">
        <f>(J126+K126+L126)+IF((VLOOKUP(Q126,MogulsDD!$A$1:$C$1000,3,FALSE)*(M126+O126)/2)&gt;3.75,3.75,VLOOKUP(Q126,MogulsDD!$A$1:$C$1000,3,FALSE)*(M126+O126)/2)+IF((VLOOKUP(R126,MogulsDD!$A$1:$C$1000,3,FALSE)*(N126+P126)/2)&gt;3.75,3.75,VLOOKUP(R126,MogulsDD!$A$1:$C$1000,3,FALSE)*(N126+P126)/2)+IF((18-12*S126/$J$5)&gt;7.5,7.5,IF((18-12*S126/$J$5)&lt;0,0,(18-12*S126/$J$5)))</f>
        <v>0</v>
      </c>
      <c r="U126" s="77"/>
      <c r="V126" s="77"/>
      <c r="W126" s="77"/>
      <c r="X126" s="77"/>
      <c r="Y126" s="77"/>
      <c r="Z126" s="77"/>
      <c r="AA126" s="77"/>
      <c r="AB126" s="77"/>
      <c r="AC126" s="77"/>
      <c r="AD126" s="77"/>
      <c r="AE126" s="77"/>
      <c r="AF126" s="77"/>
      <c r="AG126" s="77"/>
      <c r="AH126" s="77"/>
      <c r="AI126" s="77"/>
      <c r="AJ126" s="86"/>
      <c r="AK126" s="77"/>
      <c r="AL126" s="38"/>
      <c r="AM126" s="38"/>
    </row>
    <row r="127" spans="1:39" ht="12.75" customHeight="1" x14ac:dyDescent="0.35">
      <c r="A127" s="52">
        <f t="shared" si="1"/>
        <v>1</v>
      </c>
      <c r="B127" s="67"/>
      <c r="C127" s="53"/>
      <c r="D127" s="53"/>
      <c r="E127" s="53"/>
      <c r="F127" s="53"/>
      <c r="G127" s="53"/>
      <c r="H127" s="53"/>
      <c r="I127" s="54"/>
      <c r="J127" s="99"/>
      <c r="K127" s="57"/>
      <c r="L127" s="57"/>
      <c r="M127" s="88"/>
      <c r="N127" s="88"/>
      <c r="O127" s="85"/>
      <c r="P127" s="85"/>
      <c r="Q127" s="85" t="s">
        <v>123</v>
      </c>
      <c r="R127" s="85" t="s">
        <v>123</v>
      </c>
      <c r="S127" s="55">
        <v>9999</v>
      </c>
      <c r="T127" s="53">
        <f>(J127+K127+L127)+IF((VLOOKUP(Q127,MogulsDD!$A$1:$C$1000,3,FALSE)*(M127+O127)/2)&gt;3.75,3.75,VLOOKUP(Q127,MogulsDD!$A$1:$C$1000,3,FALSE)*(M127+O127)/2)+IF((VLOOKUP(R127,MogulsDD!$A$1:$C$1000,3,FALSE)*(N127+P127)/2)&gt;3.75,3.75,VLOOKUP(R127,MogulsDD!$A$1:$C$1000,3,FALSE)*(N127+P127)/2)+IF((18-12*S127/$J$5)&gt;7.5,7.5,IF((18-12*S127/$J$5)&lt;0,0,(18-12*S127/$J$5)))</f>
        <v>0</v>
      </c>
      <c r="U127" s="77"/>
      <c r="V127" s="77"/>
      <c r="W127" s="77"/>
      <c r="X127" s="77"/>
      <c r="Y127" s="77"/>
      <c r="Z127" s="77"/>
      <c r="AA127" s="77"/>
      <c r="AB127" s="77"/>
      <c r="AC127" s="77"/>
      <c r="AD127" s="77"/>
      <c r="AE127" s="77"/>
      <c r="AF127" s="77"/>
      <c r="AG127" s="77"/>
      <c r="AH127" s="77"/>
      <c r="AI127" s="77"/>
      <c r="AJ127" s="86"/>
      <c r="AK127" s="77"/>
      <c r="AL127" s="38"/>
      <c r="AM127" s="38"/>
    </row>
    <row r="128" spans="1:39" ht="12.75" customHeight="1" x14ac:dyDescent="0.35">
      <c r="A128" s="52">
        <f t="shared" si="1"/>
        <v>1</v>
      </c>
      <c r="B128" s="67"/>
      <c r="C128" s="53"/>
      <c r="D128" s="53"/>
      <c r="E128" s="53"/>
      <c r="F128" s="53"/>
      <c r="G128" s="53"/>
      <c r="H128" s="53"/>
      <c r="I128" s="54"/>
      <c r="J128" s="99"/>
      <c r="K128" s="57"/>
      <c r="L128" s="57"/>
      <c r="M128" s="88"/>
      <c r="N128" s="88"/>
      <c r="O128" s="85"/>
      <c r="P128" s="85"/>
      <c r="Q128" s="85" t="s">
        <v>123</v>
      </c>
      <c r="R128" s="85" t="s">
        <v>123</v>
      </c>
      <c r="S128" s="55">
        <v>9999</v>
      </c>
      <c r="T128" s="53">
        <f>(J128+K128+L128)+IF((VLOOKUP(Q128,MogulsDD!$A$1:$C$1000,3,FALSE)*(M128+O128)/2)&gt;3.75,3.75,VLOOKUP(Q128,MogulsDD!$A$1:$C$1000,3,FALSE)*(M128+O128)/2)+IF((VLOOKUP(R128,MogulsDD!$A$1:$C$1000,3,FALSE)*(N128+P128)/2)&gt;3.75,3.75,VLOOKUP(R128,MogulsDD!$A$1:$C$1000,3,FALSE)*(N128+P128)/2)+IF((18-12*S128/$J$5)&gt;7.5,7.5,IF((18-12*S128/$J$5)&lt;0,0,(18-12*S128/$J$5)))</f>
        <v>0</v>
      </c>
      <c r="U128" s="77"/>
      <c r="V128" s="77"/>
      <c r="W128" s="77"/>
      <c r="X128" s="77"/>
      <c r="Y128" s="77"/>
      <c r="Z128" s="77"/>
      <c r="AA128" s="77"/>
      <c r="AB128" s="77"/>
      <c r="AC128" s="77"/>
      <c r="AD128" s="77"/>
      <c r="AE128" s="77"/>
      <c r="AF128" s="77"/>
      <c r="AG128" s="77"/>
      <c r="AH128" s="77"/>
      <c r="AI128" s="77"/>
      <c r="AJ128" s="86"/>
      <c r="AK128" s="77"/>
      <c r="AL128" s="38"/>
      <c r="AM128" s="38"/>
    </row>
    <row r="129" spans="1:39" ht="12.75" customHeight="1" x14ac:dyDescent="0.35">
      <c r="A129" s="52">
        <f t="shared" si="1"/>
        <v>1</v>
      </c>
      <c r="B129" s="67"/>
      <c r="C129" s="53"/>
      <c r="D129" s="53"/>
      <c r="E129" s="53"/>
      <c r="F129" s="53"/>
      <c r="G129" s="53"/>
      <c r="H129" s="53"/>
      <c r="I129" s="54"/>
      <c r="J129" s="99"/>
      <c r="K129" s="57"/>
      <c r="L129" s="57"/>
      <c r="M129" s="88"/>
      <c r="N129" s="88"/>
      <c r="O129" s="85"/>
      <c r="P129" s="85"/>
      <c r="Q129" s="85" t="s">
        <v>123</v>
      </c>
      <c r="R129" s="85" t="s">
        <v>123</v>
      </c>
      <c r="S129" s="55">
        <v>9999</v>
      </c>
      <c r="T129" s="53">
        <f>(J129+K129+L129)+IF((VLOOKUP(Q129,MogulsDD!$A$1:$C$1000,3,FALSE)*(M129+O129)/2)&gt;3.75,3.75,VLOOKUP(Q129,MogulsDD!$A$1:$C$1000,3,FALSE)*(M129+O129)/2)+IF((VLOOKUP(R129,MogulsDD!$A$1:$C$1000,3,FALSE)*(N129+P129)/2)&gt;3.75,3.75,VLOOKUP(R129,MogulsDD!$A$1:$C$1000,3,FALSE)*(N129+P129)/2)+IF((18-12*S129/$J$5)&gt;7.5,7.5,IF((18-12*S129/$J$5)&lt;0,0,(18-12*S129/$J$5)))</f>
        <v>0</v>
      </c>
      <c r="U129" s="77"/>
      <c r="V129" s="77"/>
      <c r="W129" s="77"/>
      <c r="X129" s="77"/>
      <c r="Y129" s="77"/>
      <c r="Z129" s="77"/>
      <c r="AA129" s="77"/>
      <c r="AB129" s="77"/>
      <c r="AC129" s="77"/>
      <c r="AD129" s="77"/>
      <c r="AE129" s="77"/>
      <c r="AF129" s="77"/>
      <c r="AG129" s="77"/>
      <c r="AH129" s="77"/>
      <c r="AI129" s="77"/>
      <c r="AJ129" s="86"/>
      <c r="AK129" s="77"/>
      <c r="AL129" s="38"/>
      <c r="AM129" s="38"/>
    </row>
    <row r="130" spans="1:39" ht="12.75" customHeight="1" x14ac:dyDescent="0.35">
      <c r="A130" s="52">
        <f t="shared" si="1"/>
        <v>1</v>
      </c>
      <c r="B130" s="67"/>
      <c r="C130" s="53"/>
      <c r="D130" s="53"/>
      <c r="E130" s="53"/>
      <c r="F130" s="53"/>
      <c r="G130" s="53"/>
      <c r="H130" s="53"/>
      <c r="I130" s="54"/>
      <c r="J130" s="99"/>
      <c r="K130" s="57"/>
      <c r="L130" s="57"/>
      <c r="M130" s="88"/>
      <c r="N130" s="88"/>
      <c r="O130" s="85"/>
      <c r="P130" s="85"/>
      <c r="Q130" s="85" t="s">
        <v>123</v>
      </c>
      <c r="R130" s="85" t="s">
        <v>123</v>
      </c>
      <c r="S130" s="55">
        <v>9999</v>
      </c>
      <c r="T130" s="53">
        <f>(J130+K130+L130)+IF((VLOOKUP(Q130,MogulsDD!$A$1:$C$1000,3,FALSE)*(M130+O130)/2)&gt;3.75,3.75,VLOOKUP(Q130,MogulsDD!$A$1:$C$1000,3,FALSE)*(M130+O130)/2)+IF((VLOOKUP(R130,MogulsDD!$A$1:$C$1000,3,FALSE)*(N130+P130)/2)&gt;3.75,3.75,VLOOKUP(R130,MogulsDD!$A$1:$C$1000,3,FALSE)*(N130+P130)/2)+IF((18-12*S130/$J$5)&gt;7.5,7.5,IF((18-12*S130/$J$5)&lt;0,0,(18-12*S130/$J$5)))</f>
        <v>0</v>
      </c>
      <c r="U130" s="77"/>
      <c r="V130" s="77"/>
      <c r="W130" s="77"/>
      <c r="X130" s="77"/>
      <c r="Y130" s="77"/>
      <c r="Z130" s="77"/>
      <c r="AA130" s="77"/>
      <c r="AB130" s="77"/>
      <c r="AC130" s="77"/>
      <c r="AD130" s="77"/>
      <c r="AE130" s="77"/>
      <c r="AF130" s="77"/>
      <c r="AG130" s="77"/>
      <c r="AH130" s="77"/>
      <c r="AI130" s="77"/>
      <c r="AJ130" s="86"/>
      <c r="AK130" s="77"/>
      <c r="AL130" s="38"/>
      <c r="AM130" s="38"/>
    </row>
    <row r="131" spans="1:39" ht="12.75" customHeight="1" x14ac:dyDescent="0.35">
      <c r="A131" s="52">
        <f t="shared" si="1"/>
        <v>1</v>
      </c>
      <c r="B131" s="67"/>
      <c r="C131" s="53"/>
      <c r="D131" s="53"/>
      <c r="E131" s="53"/>
      <c r="F131" s="53"/>
      <c r="G131" s="53"/>
      <c r="H131" s="53"/>
      <c r="I131" s="54"/>
      <c r="J131" s="99"/>
      <c r="K131" s="57"/>
      <c r="L131" s="57"/>
      <c r="M131" s="88"/>
      <c r="N131" s="88"/>
      <c r="O131" s="85"/>
      <c r="P131" s="85"/>
      <c r="Q131" s="85" t="s">
        <v>123</v>
      </c>
      <c r="R131" s="85" t="s">
        <v>123</v>
      </c>
      <c r="S131" s="55">
        <v>9999</v>
      </c>
      <c r="T131" s="53">
        <f>(J131+K131+L131)+IF((VLOOKUP(Q131,MogulsDD!$A$1:$C$1000,3,FALSE)*(M131+O131)/2)&gt;3.75,3.75,VLOOKUP(Q131,MogulsDD!$A$1:$C$1000,3,FALSE)*(M131+O131)/2)+IF((VLOOKUP(R131,MogulsDD!$A$1:$C$1000,3,FALSE)*(N131+P131)/2)&gt;3.75,3.75,VLOOKUP(R131,MogulsDD!$A$1:$C$1000,3,FALSE)*(N131+P131)/2)+IF((18-12*S131/$J$5)&gt;7.5,7.5,IF((18-12*S131/$J$5)&lt;0,0,(18-12*S131/$J$5)))</f>
        <v>0</v>
      </c>
      <c r="U131" s="77"/>
      <c r="V131" s="77"/>
      <c r="W131" s="77"/>
      <c r="X131" s="77"/>
      <c r="Y131" s="77"/>
      <c r="Z131" s="77"/>
      <c r="AA131" s="77"/>
      <c r="AB131" s="77"/>
      <c r="AC131" s="77"/>
      <c r="AD131" s="77"/>
      <c r="AE131" s="77"/>
      <c r="AF131" s="77"/>
      <c r="AG131" s="77"/>
      <c r="AH131" s="77"/>
      <c r="AI131" s="77"/>
      <c r="AJ131" s="86"/>
      <c r="AK131" s="77"/>
      <c r="AL131" s="38"/>
      <c r="AM131" s="38"/>
    </row>
    <row r="132" spans="1:39" ht="12.75" customHeight="1" x14ac:dyDescent="0.35">
      <c r="A132" s="52">
        <f t="shared" si="1"/>
        <v>1</v>
      </c>
      <c r="B132" s="67"/>
      <c r="C132" s="53"/>
      <c r="D132" s="53"/>
      <c r="E132" s="53"/>
      <c r="F132" s="53"/>
      <c r="G132" s="53"/>
      <c r="H132" s="53"/>
      <c r="I132" s="54"/>
      <c r="J132" s="99"/>
      <c r="K132" s="57"/>
      <c r="L132" s="57"/>
      <c r="M132" s="88"/>
      <c r="N132" s="88"/>
      <c r="O132" s="85"/>
      <c r="P132" s="85"/>
      <c r="Q132" s="85" t="s">
        <v>123</v>
      </c>
      <c r="R132" s="85" t="s">
        <v>123</v>
      </c>
      <c r="S132" s="55">
        <v>9999</v>
      </c>
      <c r="T132" s="53">
        <f>(J132+K132+L132)+IF((VLOOKUP(Q132,MogulsDD!$A$1:$C$1000,3,FALSE)*(M132+O132)/2)&gt;3.75,3.75,VLOOKUP(Q132,MogulsDD!$A$1:$C$1000,3,FALSE)*(M132+O132)/2)+IF((VLOOKUP(R132,MogulsDD!$A$1:$C$1000,3,FALSE)*(N132+P132)/2)&gt;3.75,3.75,VLOOKUP(R132,MogulsDD!$A$1:$C$1000,3,FALSE)*(N132+P132)/2)+IF((18-12*S132/$J$5)&gt;7.5,7.5,IF((18-12*S132/$J$5)&lt;0,0,(18-12*S132/$J$5)))</f>
        <v>0</v>
      </c>
      <c r="U132" s="77"/>
      <c r="V132" s="77"/>
      <c r="W132" s="77"/>
      <c r="X132" s="77"/>
      <c r="Y132" s="77"/>
      <c r="Z132" s="77"/>
      <c r="AA132" s="77"/>
      <c r="AB132" s="77"/>
      <c r="AC132" s="77"/>
      <c r="AD132" s="77"/>
      <c r="AE132" s="77"/>
      <c r="AF132" s="77"/>
      <c r="AG132" s="77"/>
      <c r="AH132" s="77"/>
      <c r="AI132" s="77"/>
      <c r="AJ132" s="86"/>
      <c r="AK132" s="77"/>
      <c r="AL132" s="38"/>
      <c r="AM132" s="38"/>
    </row>
    <row r="133" spans="1:39" ht="12.75" customHeight="1" x14ac:dyDescent="0.35">
      <c r="A133" s="52">
        <f t="shared" si="1"/>
        <v>1</v>
      </c>
      <c r="B133" s="67"/>
      <c r="C133" s="53"/>
      <c r="D133" s="53"/>
      <c r="E133" s="53"/>
      <c r="F133" s="53"/>
      <c r="G133" s="53"/>
      <c r="H133" s="53"/>
      <c r="I133" s="54"/>
      <c r="J133" s="99"/>
      <c r="K133" s="57"/>
      <c r="L133" s="57"/>
      <c r="M133" s="88"/>
      <c r="N133" s="88"/>
      <c r="O133" s="85"/>
      <c r="P133" s="85"/>
      <c r="Q133" s="85" t="s">
        <v>123</v>
      </c>
      <c r="R133" s="85" t="s">
        <v>123</v>
      </c>
      <c r="S133" s="55">
        <v>9999</v>
      </c>
      <c r="T133" s="53">
        <f>(J133+K133+L133)+IF((VLOOKUP(Q133,MogulsDD!$A$1:$C$1000,3,FALSE)*(M133+O133)/2)&gt;3.75,3.75,VLOOKUP(Q133,MogulsDD!$A$1:$C$1000,3,FALSE)*(M133+O133)/2)+IF((VLOOKUP(R133,MogulsDD!$A$1:$C$1000,3,FALSE)*(N133+P133)/2)&gt;3.75,3.75,VLOOKUP(R133,MogulsDD!$A$1:$C$1000,3,FALSE)*(N133+P133)/2)+IF((18-12*S133/$J$5)&gt;7.5,7.5,IF((18-12*S133/$J$5)&lt;0,0,(18-12*S133/$J$5)))</f>
        <v>0</v>
      </c>
      <c r="U133" s="77"/>
      <c r="V133" s="77"/>
      <c r="W133" s="77"/>
      <c r="X133" s="77"/>
      <c r="Y133" s="77"/>
      <c r="Z133" s="77"/>
      <c r="AA133" s="77"/>
      <c r="AB133" s="77"/>
      <c r="AC133" s="77"/>
      <c r="AD133" s="77"/>
      <c r="AE133" s="77"/>
      <c r="AF133" s="77"/>
      <c r="AG133" s="77"/>
      <c r="AH133" s="77"/>
      <c r="AI133" s="77"/>
      <c r="AJ133" s="86"/>
      <c r="AK133" s="77"/>
      <c r="AL133" s="38"/>
      <c r="AM133" s="38"/>
    </row>
    <row r="134" spans="1:39" ht="12.75" customHeight="1" x14ac:dyDescent="0.35">
      <c r="A134" s="52">
        <f t="shared" si="1"/>
        <v>1</v>
      </c>
      <c r="B134" s="67"/>
      <c r="C134" s="53"/>
      <c r="D134" s="53"/>
      <c r="E134" s="53"/>
      <c r="F134" s="53"/>
      <c r="G134" s="53"/>
      <c r="H134" s="53"/>
      <c r="I134" s="54"/>
      <c r="J134" s="99"/>
      <c r="K134" s="57"/>
      <c r="L134" s="57"/>
      <c r="M134" s="88"/>
      <c r="N134" s="88"/>
      <c r="O134" s="85"/>
      <c r="P134" s="85"/>
      <c r="Q134" s="85" t="s">
        <v>123</v>
      </c>
      <c r="R134" s="85" t="s">
        <v>123</v>
      </c>
      <c r="S134" s="55">
        <v>9999</v>
      </c>
      <c r="T134" s="53">
        <f>(J134+K134+L134)+IF((VLOOKUP(Q134,MogulsDD!$A$1:$C$1000,3,FALSE)*(M134+O134)/2)&gt;3.75,3.75,VLOOKUP(Q134,MogulsDD!$A$1:$C$1000,3,FALSE)*(M134+O134)/2)+IF((VLOOKUP(R134,MogulsDD!$A$1:$C$1000,3,FALSE)*(N134+P134)/2)&gt;3.75,3.75,VLOOKUP(R134,MogulsDD!$A$1:$C$1000,3,FALSE)*(N134+P134)/2)+IF((18-12*S134/$J$5)&gt;7.5,7.5,IF((18-12*S134/$J$5)&lt;0,0,(18-12*S134/$J$5)))</f>
        <v>0</v>
      </c>
      <c r="U134" s="77"/>
      <c r="V134" s="77"/>
      <c r="W134" s="77"/>
      <c r="X134" s="77"/>
      <c r="Y134" s="77"/>
      <c r="Z134" s="77"/>
      <c r="AA134" s="77"/>
      <c r="AB134" s="77"/>
      <c r="AC134" s="77"/>
      <c r="AD134" s="77"/>
      <c r="AE134" s="77"/>
      <c r="AF134" s="77"/>
      <c r="AG134" s="77"/>
      <c r="AH134" s="77"/>
      <c r="AI134" s="77"/>
      <c r="AJ134" s="86"/>
      <c r="AK134" s="77"/>
      <c r="AL134" s="38"/>
      <c r="AM134" s="38"/>
    </row>
    <row r="135" spans="1:39" ht="12.75" customHeight="1" x14ac:dyDescent="0.35">
      <c r="A135" s="52">
        <f t="shared" si="1"/>
        <v>1</v>
      </c>
      <c r="B135" s="67"/>
      <c r="C135" s="53"/>
      <c r="D135" s="53"/>
      <c r="E135" s="53"/>
      <c r="F135" s="53"/>
      <c r="G135" s="53"/>
      <c r="H135" s="53"/>
      <c r="I135" s="54"/>
      <c r="J135" s="99"/>
      <c r="K135" s="57"/>
      <c r="L135" s="57"/>
      <c r="M135" s="88"/>
      <c r="N135" s="88"/>
      <c r="O135" s="85"/>
      <c r="P135" s="85"/>
      <c r="Q135" s="85" t="s">
        <v>123</v>
      </c>
      <c r="R135" s="85" t="s">
        <v>123</v>
      </c>
      <c r="S135" s="55">
        <v>9999</v>
      </c>
      <c r="T135" s="53">
        <f>(J135+K135+L135)+IF((VLOOKUP(Q135,MogulsDD!$A$1:$C$1000,3,FALSE)*(M135+O135)/2)&gt;3.75,3.75,VLOOKUP(Q135,MogulsDD!$A$1:$C$1000,3,FALSE)*(M135+O135)/2)+IF((VLOOKUP(R135,MogulsDD!$A$1:$C$1000,3,FALSE)*(N135+P135)/2)&gt;3.75,3.75,VLOOKUP(R135,MogulsDD!$A$1:$C$1000,3,FALSE)*(N135+P135)/2)+IF((18-12*S135/$J$5)&gt;7.5,7.5,IF((18-12*S135/$J$5)&lt;0,0,(18-12*S135/$J$5)))</f>
        <v>0</v>
      </c>
      <c r="U135" s="77"/>
      <c r="V135" s="77"/>
      <c r="W135" s="77"/>
      <c r="X135" s="77"/>
      <c r="Y135" s="77"/>
      <c r="Z135" s="77"/>
      <c r="AA135" s="77"/>
      <c r="AB135" s="77"/>
      <c r="AC135" s="77"/>
      <c r="AD135" s="77"/>
      <c r="AE135" s="77"/>
      <c r="AF135" s="77"/>
      <c r="AG135" s="77"/>
      <c r="AH135" s="77"/>
      <c r="AI135" s="77"/>
      <c r="AJ135" s="86"/>
      <c r="AK135" s="77"/>
      <c r="AL135" s="38"/>
      <c r="AM135" s="38"/>
    </row>
    <row r="136" spans="1:39" ht="12.75" customHeight="1" x14ac:dyDescent="0.35">
      <c r="A136" s="52">
        <f t="shared" si="1"/>
        <v>1</v>
      </c>
      <c r="B136" s="67"/>
      <c r="C136" s="53"/>
      <c r="D136" s="53"/>
      <c r="E136" s="53"/>
      <c r="F136" s="53"/>
      <c r="G136" s="53"/>
      <c r="H136" s="53"/>
      <c r="I136" s="54"/>
      <c r="J136" s="99"/>
      <c r="K136" s="57"/>
      <c r="L136" s="57"/>
      <c r="M136" s="88"/>
      <c r="N136" s="88"/>
      <c r="O136" s="85"/>
      <c r="P136" s="85"/>
      <c r="Q136" s="85" t="s">
        <v>123</v>
      </c>
      <c r="R136" s="85" t="s">
        <v>123</v>
      </c>
      <c r="S136" s="55">
        <v>9999</v>
      </c>
      <c r="T136" s="53">
        <f>(J136+K136+L136)+IF((VLOOKUP(Q136,MogulsDD!$A$1:$C$1000,3,FALSE)*(M136+O136)/2)&gt;3.75,3.75,VLOOKUP(Q136,MogulsDD!$A$1:$C$1000,3,FALSE)*(M136+O136)/2)+IF((VLOOKUP(R136,MogulsDD!$A$1:$C$1000,3,FALSE)*(N136+P136)/2)&gt;3.75,3.75,VLOOKUP(R136,MogulsDD!$A$1:$C$1000,3,FALSE)*(N136+P136)/2)+IF((18-12*S136/$J$5)&gt;7.5,7.5,IF((18-12*S136/$J$5)&lt;0,0,(18-12*S136/$J$5)))</f>
        <v>0</v>
      </c>
      <c r="U136" s="77"/>
      <c r="V136" s="77"/>
      <c r="W136" s="77"/>
      <c r="X136" s="77"/>
      <c r="Y136" s="77"/>
      <c r="Z136" s="77"/>
      <c r="AA136" s="77"/>
      <c r="AB136" s="77"/>
      <c r="AC136" s="77"/>
      <c r="AD136" s="77"/>
      <c r="AE136" s="77"/>
      <c r="AF136" s="77"/>
      <c r="AG136" s="77"/>
      <c r="AH136" s="77"/>
      <c r="AI136" s="77"/>
      <c r="AJ136" s="86"/>
      <c r="AK136" s="77"/>
      <c r="AL136" s="38"/>
      <c r="AM136" s="38"/>
    </row>
    <row r="137" spans="1:39" ht="12.75" customHeight="1" x14ac:dyDescent="0.35">
      <c r="A137" s="52">
        <f t="shared" si="1"/>
        <v>1</v>
      </c>
      <c r="B137" s="67"/>
      <c r="C137" s="53"/>
      <c r="D137" s="53"/>
      <c r="E137" s="53"/>
      <c r="F137" s="53"/>
      <c r="G137" s="53"/>
      <c r="H137" s="53"/>
      <c r="I137" s="54"/>
      <c r="J137" s="99"/>
      <c r="K137" s="57"/>
      <c r="L137" s="57"/>
      <c r="M137" s="88"/>
      <c r="N137" s="88"/>
      <c r="O137" s="85"/>
      <c r="P137" s="85"/>
      <c r="Q137" s="85" t="s">
        <v>123</v>
      </c>
      <c r="R137" s="85" t="s">
        <v>123</v>
      </c>
      <c r="S137" s="55">
        <v>9999</v>
      </c>
      <c r="T137" s="53">
        <f>(J137+K137+L137)+IF((VLOOKUP(Q137,MogulsDD!$A$1:$C$1000,3,FALSE)*(M137+O137)/2)&gt;3.75,3.75,VLOOKUP(Q137,MogulsDD!$A$1:$C$1000,3,FALSE)*(M137+O137)/2)+IF((VLOOKUP(R137,MogulsDD!$A$1:$C$1000,3,FALSE)*(N137+P137)/2)&gt;3.75,3.75,VLOOKUP(R137,MogulsDD!$A$1:$C$1000,3,FALSE)*(N137+P137)/2)+IF((18-12*S137/$J$5)&gt;7.5,7.5,IF((18-12*S137/$J$5)&lt;0,0,(18-12*S137/$J$5)))</f>
        <v>0</v>
      </c>
      <c r="U137" s="77"/>
      <c r="V137" s="77"/>
      <c r="W137" s="77"/>
      <c r="X137" s="77"/>
      <c r="Y137" s="77"/>
      <c r="Z137" s="77"/>
      <c r="AA137" s="77"/>
      <c r="AB137" s="77"/>
      <c r="AC137" s="77"/>
      <c r="AD137" s="77"/>
      <c r="AE137" s="77"/>
      <c r="AF137" s="77"/>
      <c r="AG137" s="77"/>
      <c r="AH137" s="77"/>
      <c r="AI137" s="77"/>
      <c r="AJ137" s="86"/>
      <c r="AK137" s="77"/>
      <c r="AL137" s="38"/>
      <c r="AM137" s="38"/>
    </row>
    <row r="138" spans="1:39" ht="12.75" customHeight="1" x14ac:dyDescent="0.35">
      <c r="A138" s="52">
        <f t="shared" si="1"/>
        <v>1</v>
      </c>
      <c r="B138" s="67"/>
      <c r="C138" s="53"/>
      <c r="D138" s="53"/>
      <c r="E138" s="53"/>
      <c r="F138" s="53"/>
      <c r="G138" s="53"/>
      <c r="H138" s="53"/>
      <c r="I138" s="54"/>
      <c r="J138" s="99"/>
      <c r="K138" s="57"/>
      <c r="L138" s="57"/>
      <c r="M138" s="88"/>
      <c r="N138" s="88"/>
      <c r="O138" s="85"/>
      <c r="P138" s="85"/>
      <c r="Q138" s="85" t="s">
        <v>123</v>
      </c>
      <c r="R138" s="85" t="s">
        <v>123</v>
      </c>
      <c r="S138" s="55">
        <v>9999</v>
      </c>
      <c r="T138" s="53">
        <f>(J138+K138+L138)+IF((VLOOKUP(Q138,MogulsDD!$A$1:$C$1000,3,FALSE)*(M138+O138)/2)&gt;3.75,3.75,VLOOKUP(Q138,MogulsDD!$A$1:$C$1000,3,FALSE)*(M138+O138)/2)+IF((VLOOKUP(R138,MogulsDD!$A$1:$C$1000,3,FALSE)*(N138+P138)/2)&gt;3.75,3.75,VLOOKUP(R138,MogulsDD!$A$1:$C$1000,3,FALSE)*(N138+P138)/2)+IF((18-12*S138/$J$5)&gt;7.5,7.5,IF((18-12*S138/$J$5)&lt;0,0,(18-12*S138/$J$5)))</f>
        <v>0</v>
      </c>
      <c r="U138" s="77"/>
      <c r="V138" s="77"/>
      <c r="W138" s="77"/>
      <c r="X138" s="77"/>
      <c r="Y138" s="77"/>
      <c r="Z138" s="77"/>
      <c r="AA138" s="77"/>
      <c r="AB138" s="77"/>
      <c r="AC138" s="77"/>
      <c r="AD138" s="77"/>
      <c r="AE138" s="77"/>
      <c r="AF138" s="77"/>
      <c r="AG138" s="77"/>
      <c r="AH138" s="77"/>
      <c r="AI138" s="77"/>
      <c r="AJ138" s="86"/>
      <c r="AK138" s="77"/>
      <c r="AL138" s="38"/>
      <c r="AM138" s="38"/>
    </row>
    <row r="139" spans="1:39" ht="12.75" customHeight="1" x14ac:dyDescent="0.35">
      <c r="A139" s="52">
        <f t="shared" si="1"/>
        <v>1</v>
      </c>
      <c r="B139" s="67"/>
      <c r="C139" s="53"/>
      <c r="D139" s="53"/>
      <c r="E139" s="53"/>
      <c r="F139" s="53"/>
      <c r="G139" s="53"/>
      <c r="H139" s="53"/>
      <c r="I139" s="54"/>
      <c r="J139" s="99"/>
      <c r="K139" s="57"/>
      <c r="L139" s="57"/>
      <c r="M139" s="88"/>
      <c r="N139" s="88"/>
      <c r="O139" s="85"/>
      <c r="P139" s="85"/>
      <c r="Q139" s="85" t="s">
        <v>123</v>
      </c>
      <c r="R139" s="85" t="s">
        <v>123</v>
      </c>
      <c r="S139" s="55">
        <v>9999</v>
      </c>
      <c r="T139" s="53">
        <f>(J139+K139+L139)+IF((VLOOKUP(Q139,MogulsDD!$A$1:$C$1000,3,FALSE)*(M139+O139)/2)&gt;3.75,3.75,VLOOKUP(Q139,MogulsDD!$A$1:$C$1000,3,FALSE)*(M139+O139)/2)+IF((VLOOKUP(R139,MogulsDD!$A$1:$C$1000,3,FALSE)*(N139+P139)/2)&gt;3.75,3.75,VLOOKUP(R139,MogulsDD!$A$1:$C$1000,3,FALSE)*(N139+P139)/2)+IF((18-12*S139/$J$5)&gt;7.5,7.5,IF((18-12*S139/$J$5)&lt;0,0,(18-12*S139/$J$5)))</f>
        <v>0</v>
      </c>
      <c r="U139" s="77"/>
      <c r="V139" s="77"/>
      <c r="W139" s="77"/>
      <c r="X139" s="77"/>
      <c r="Y139" s="77"/>
      <c r="Z139" s="77"/>
      <c r="AA139" s="77"/>
      <c r="AB139" s="77"/>
      <c r="AC139" s="77"/>
      <c r="AD139" s="77"/>
      <c r="AE139" s="77"/>
      <c r="AF139" s="77"/>
      <c r="AG139" s="77"/>
      <c r="AH139" s="77"/>
      <c r="AI139" s="77"/>
      <c r="AJ139" s="86"/>
      <c r="AK139" s="77"/>
      <c r="AL139" s="38"/>
      <c r="AM139" s="38"/>
    </row>
    <row r="140" spans="1:39" ht="12.75" customHeight="1" x14ac:dyDescent="0.35">
      <c r="A140" s="52">
        <f t="shared" si="1"/>
        <v>1</v>
      </c>
      <c r="B140" s="76"/>
      <c r="C140" s="61"/>
      <c r="D140" s="61"/>
      <c r="E140" s="61"/>
      <c r="F140" s="61"/>
      <c r="G140" s="61"/>
      <c r="H140" s="61"/>
      <c r="I140" s="62"/>
      <c r="J140" s="103"/>
      <c r="K140" s="60"/>
      <c r="L140" s="60"/>
      <c r="M140" s="90"/>
      <c r="N140" s="90"/>
      <c r="O140" s="91"/>
      <c r="P140" s="91"/>
      <c r="Q140" s="85" t="s">
        <v>123</v>
      </c>
      <c r="R140" s="85" t="s">
        <v>123</v>
      </c>
      <c r="S140" s="55">
        <v>9999</v>
      </c>
      <c r="T140" s="53">
        <f>(J140+K140+L140)+IF((VLOOKUP(Q140,MogulsDD!$A$1:$C$1000,3,FALSE)*(M140+O140)/2)&gt;3.75,3.75,VLOOKUP(Q140,MogulsDD!$A$1:$C$1000,3,FALSE)*(M140+O140)/2)+IF((VLOOKUP(R140,MogulsDD!$A$1:$C$1000,3,FALSE)*(N140+P140)/2)&gt;3.75,3.75,VLOOKUP(R140,MogulsDD!$A$1:$C$1000,3,FALSE)*(N140+P140)/2)+IF((18-12*S140/$J$5)&gt;7.5,7.5,IF((18-12*S140/$J$5)&lt;0,0,(18-12*S140/$J$5)))</f>
        <v>0</v>
      </c>
      <c r="U140" s="77"/>
      <c r="V140" s="77"/>
      <c r="W140" s="77"/>
      <c r="X140" s="77"/>
      <c r="Y140" s="77"/>
      <c r="Z140" s="77"/>
      <c r="AA140" s="77"/>
      <c r="AB140" s="77"/>
      <c r="AC140" s="77"/>
      <c r="AD140" s="77"/>
      <c r="AE140" s="77"/>
      <c r="AF140" s="77"/>
      <c r="AG140" s="77"/>
      <c r="AH140" s="77"/>
      <c r="AI140" s="77"/>
      <c r="AJ140" s="86"/>
      <c r="AK140" s="77"/>
      <c r="AL140" s="38"/>
      <c r="AM140" s="38"/>
    </row>
    <row r="141" spans="1:39" ht="12.75" customHeight="1" x14ac:dyDescent="0.35">
      <c r="U141" s="77"/>
      <c r="V141" s="77"/>
      <c r="W141" s="77"/>
      <c r="X141" s="77"/>
      <c r="Y141" s="77"/>
      <c r="Z141" s="77"/>
      <c r="AA141" s="77"/>
      <c r="AB141" s="77"/>
      <c r="AC141" s="77"/>
      <c r="AD141" s="77"/>
      <c r="AE141" s="77"/>
      <c r="AF141" s="77"/>
      <c r="AG141" s="77"/>
      <c r="AH141" s="77"/>
      <c r="AI141" s="77"/>
      <c r="AJ141" s="77"/>
      <c r="AK141" s="77"/>
      <c r="AL141" s="38"/>
      <c r="AM141" s="38"/>
    </row>
    <row r="142" spans="1:39" ht="12.75" customHeight="1" x14ac:dyDescent="0.35">
      <c r="U142" s="77"/>
      <c r="V142" s="77"/>
      <c r="W142" s="77"/>
      <c r="X142" s="77"/>
      <c r="Y142" s="77"/>
      <c r="Z142" s="77"/>
      <c r="AA142" s="77"/>
      <c r="AB142" s="77"/>
      <c r="AC142" s="77"/>
      <c r="AD142" s="77"/>
      <c r="AE142" s="77"/>
      <c r="AF142" s="77"/>
      <c r="AG142" s="77"/>
      <c r="AH142" s="77"/>
      <c r="AI142" s="77"/>
      <c r="AJ142" s="77"/>
      <c r="AK142" s="77"/>
      <c r="AL142" s="38"/>
      <c r="AM142" s="38"/>
    </row>
    <row r="143" spans="1:39" ht="12.75" customHeight="1" x14ac:dyDescent="0.35">
      <c r="U143" s="77"/>
      <c r="V143" s="77"/>
      <c r="W143" s="77"/>
      <c r="X143" s="77"/>
      <c r="Y143" s="77"/>
      <c r="Z143" s="77"/>
      <c r="AA143" s="77"/>
      <c r="AB143" s="77"/>
      <c r="AC143" s="77"/>
      <c r="AD143" s="77"/>
      <c r="AE143" s="77"/>
      <c r="AF143" s="77"/>
      <c r="AG143" s="77"/>
      <c r="AH143" s="77"/>
      <c r="AI143" s="77"/>
      <c r="AJ143" s="77"/>
      <c r="AK143" s="77"/>
      <c r="AL143" s="38"/>
      <c r="AM143" s="38"/>
    </row>
    <row r="144" spans="1:39" ht="12.75" customHeight="1" x14ac:dyDescent="0.35">
      <c r="U144" s="77"/>
      <c r="V144" s="77"/>
      <c r="W144" s="77"/>
      <c r="X144" s="77"/>
      <c r="Y144" s="77"/>
      <c r="Z144" s="77"/>
      <c r="AA144" s="77"/>
      <c r="AB144" s="77"/>
      <c r="AC144" s="77"/>
      <c r="AD144" s="77"/>
      <c r="AE144" s="77"/>
      <c r="AF144" s="77"/>
      <c r="AG144" s="77"/>
      <c r="AH144" s="77"/>
      <c r="AI144" s="77"/>
      <c r="AJ144" s="77"/>
      <c r="AK144" s="77"/>
      <c r="AL144" s="38"/>
      <c r="AM144" s="38"/>
    </row>
    <row r="145" spans="21:39" ht="12.75" customHeight="1" x14ac:dyDescent="0.35">
      <c r="U145" s="77"/>
      <c r="V145" s="77"/>
      <c r="W145" s="77"/>
      <c r="X145" s="77"/>
      <c r="Y145" s="77"/>
      <c r="Z145" s="77"/>
      <c r="AA145" s="77"/>
      <c r="AB145" s="77"/>
      <c r="AC145" s="77"/>
      <c r="AD145" s="77"/>
      <c r="AE145" s="77"/>
      <c r="AF145" s="77"/>
      <c r="AG145" s="77"/>
      <c r="AH145" s="77"/>
      <c r="AI145" s="77"/>
      <c r="AJ145" s="77"/>
      <c r="AK145" s="77"/>
      <c r="AL145" s="38"/>
      <c r="AM145" s="38"/>
    </row>
    <row r="146" spans="21:39" ht="12.75" customHeight="1" x14ac:dyDescent="0.35">
      <c r="U146" s="77"/>
      <c r="V146" s="77"/>
      <c r="W146" s="77"/>
      <c r="X146" s="77"/>
      <c r="Y146" s="77"/>
      <c r="Z146" s="77"/>
      <c r="AA146" s="77"/>
      <c r="AB146" s="77"/>
      <c r="AC146" s="77"/>
      <c r="AD146" s="77"/>
      <c r="AE146" s="77"/>
      <c r="AF146" s="77"/>
      <c r="AG146" s="77"/>
      <c r="AH146" s="77"/>
      <c r="AI146" s="77"/>
      <c r="AJ146" s="77"/>
      <c r="AK146" s="77"/>
      <c r="AL146" s="38"/>
      <c r="AM146" s="38"/>
    </row>
    <row r="147" spans="21:39" ht="12.75" customHeight="1" x14ac:dyDescent="0.35">
      <c r="U147" s="77"/>
      <c r="V147" s="77"/>
      <c r="W147" s="77"/>
      <c r="X147" s="77"/>
      <c r="Y147" s="77"/>
      <c r="Z147" s="77"/>
      <c r="AA147" s="77"/>
      <c r="AB147" s="77"/>
      <c r="AC147" s="77"/>
      <c r="AD147" s="77"/>
      <c r="AE147" s="77"/>
      <c r="AF147" s="77"/>
      <c r="AG147" s="77"/>
      <c r="AH147" s="77"/>
      <c r="AI147" s="77"/>
      <c r="AJ147" s="77"/>
      <c r="AK147" s="77"/>
      <c r="AL147" s="38"/>
      <c r="AM147" s="38"/>
    </row>
    <row r="148" spans="21:39" ht="12.75" customHeight="1" x14ac:dyDescent="0.35">
      <c r="U148" s="77"/>
      <c r="V148" s="77"/>
      <c r="W148" s="77"/>
      <c r="X148" s="77"/>
      <c r="Y148" s="77"/>
      <c r="Z148" s="77"/>
      <c r="AA148" s="77"/>
      <c r="AB148" s="77"/>
      <c r="AC148" s="77"/>
      <c r="AD148" s="77"/>
      <c r="AE148" s="77"/>
      <c r="AF148" s="77"/>
      <c r="AG148" s="77"/>
      <c r="AH148" s="77"/>
      <c r="AI148" s="77"/>
      <c r="AJ148" s="77"/>
      <c r="AK148" s="77"/>
      <c r="AL148" s="38"/>
      <c r="AM148" s="38"/>
    </row>
    <row r="149" spans="21:39" ht="12.75" customHeight="1" x14ac:dyDescent="0.35">
      <c r="U149" s="77"/>
      <c r="V149" s="77"/>
      <c r="W149" s="77"/>
      <c r="X149" s="77"/>
      <c r="Y149" s="77"/>
      <c r="Z149" s="77"/>
      <c r="AA149" s="77"/>
      <c r="AB149" s="77"/>
      <c r="AC149" s="77"/>
      <c r="AD149" s="77"/>
      <c r="AE149" s="77"/>
      <c r="AF149" s="77"/>
      <c r="AG149" s="77"/>
      <c r="AH149" s="77"/>
      <c r="AI149" s="77"/>
      <c r="AJ149" s="77"/>
      <c r="AK149" s="77"/>
      <c r="AL149" s="38"/>
      <c r="AM149" s="38"/>
    </row>
    <row r="150" spans="21:39" ht="12.75" customHeight="1" x14ac:dyDescent="0.35">
      <c r="U150" s="77"/>
      <c r="V150" s="77"/>
      <c r="W150" s="77"/>
      <c r="X150" s="77"/>
      <c r="Y150" s="77"/>
      <c r="Z150" s="77"/>
      <c r="AA150" s="77"/>
      <c r="AB150" s="77"/>
      <c r="AC150" s="77"/>
      <c r="AD150" s="77"/>
      <c r="AE150" s="77"/>
      <c r="AF150" s="77"/>
      <c r="AG150" s="77"/>
      <c r="AH150" s="77"/>
      <c r="AI150" s="77"/>
      <c r="AJ150" s="77"/>
      <c r="AK150" s="77"/>
      <c r="AL150" s="38"/>
      <c r="AM150" s="38"/>
    </row>
    <row r="151" spans="21:39" ht="12.75" customHeight="1" x14ac:dyDescent="0.35">
      <c r="U151" s="77"/>
      <c r="V151" s="77"/>
      <c r="W151" s="77"/>
      <c r="X151" s="77"/>
      <c r="Y151" s="77"/>
      <c r="Z151" s="77"/>
      <c r="AA151" s="77"/>
      <c r="AB151" s="77"/>
      <c r="AC151" s="77"/>
      <c r="AD151" s="77"/>
      <c r="AE151" s="77"/>
      <c r="AF151" s="77"/>
      <c r="AG151" s="77"/>
      <c r="AH151" s="77"/>
      <c r="AI151" s="77"/>
      <c r="AJ151" s="77"/>
      <c r="AK151" s="77"/>
      <c r="AL151" s="38"/>
      <c r="AM151" s="38"/>
    </row>
    <row r="152" spans="21:39" ht="12.75" customHeight="1" x14ac:dyDescent="0.35">
      <c r="U152" s="77"/>
      <c r="V152" s="77"/>
      <c r="W152" s="77"/>
      <c r="X152" s="77"/>
      <c r="Y152" s="77"/>
      <c r="Z152" s="77"/>
      <c r="AA152" s="77"/>
      <c r="AB152" s="77"/>
      <c r="AC152" s="77"/>
      <c r="AD152" s="77"/>
      <c r="AE152" s="77"/>
      <c r="AF152" s="77"/>
      <c r="AG152" s="77"/>
      <c r="AH152" s="77"/>
      <c r="AI152" s="77"/>
      <c r="AJ152" s="77"/>
      <c r="AK152" s="77"/>
      <c r="AL152" s="38"/>
      <c r="AM152" s="38"/>
    </row>
    <row r="153" spans="21:39" ht="12.75" customHeight="1" x14ac:dyDescent="0.35">
      <c r="U153" s="77"/>
      <c r="V153" s="77"/>
      <c r="W153" s="77"/>
      <c r="X153" s="77"/>
      <c r="Y153" s="77"/>
      <c r="Z153" s="77"/>
      <c r="AA153" s="77"/>
      <c r="AB153" s="77"/>
      <c r="AC153" s="77"/>
      <c r="AD153" s="77"/>
      <c r="AE153" s="77"/>
      <c r="AF153" s="77"/>
      <c r="AG153" s="77"/>
      <c r="AH153" s="77"/>
      <c r="AI153" s="77"/>
      <c r="AJ153" s="77"/>
      <c r="AK153" s="77"/>
      <c r="AL153" s="38"/>
      <c r="AM153" s="38"/>
    </row>
    <row r="154" spans="21:39" ht="12.75" customHeight="1" x14ac:dyDescent="0.35">
      <c r="U154" s="77"/>
      <c r="V154" s="77"/>
      <c r="W154" s="77"/>
      <c r="X154" s="77"/>
      <c r="Y154" s="77"/>
      <c r="Z154" s="77"/>
      <c r="AA154" s="77"/>
      <c r="AB154" s="77"/>
      <c r="AC154" s="77"/>
      <c r="AD154" s="77"/>
      <c r="AE154" s="77"/>
      <c r="AF154" s="77"/>
      <c r="AG154" s="77"/>
      <c r="AH154" s="77"/>
      <c r="AI154" s="77"/>
      <c r="AJ154" s="77"/>
      <c r="AK154" s="77"/>
      <c r="AL154" s="38"/>
      <c r="AM154" s="38"/>
    </row>
    <row r="155" spans="21:39" ht="12.75" customHeight="1" x14ac:dyDescent="0.35">
      <c r="U155" s="77"/>
      <c r="V155" s="77"/>
      <c r="W155" s="77"/>
      <c r="X155" s="77"/>
      <c r="Y155" s="77"/>
      <c r="Z155" s="77"/>
      <c r="AA155" s="77"/>
      <c r="AB155" s="77"/>
      <c r="AC155" s="77"/>
      <c r="AD155" s="77"/>
      <c r="AE155" s="77"/>
      <c r="AF155" s="77"/>
      <c r="AG155" s="77"/>
      <c r="AH155" s="77"/>
      <c r="AI155" s="77"/>
      <c r="AJ155" s="77"/>
      <c r="AK155" s="77"/>
      <c r="AL155" s="38"/>
      <c r="AM155" s="38"/>
    </row>
    <row r="156" spans="21:39" ht="12.75" customHeight="1" x14ac:dyDescent="0.35">
      <c r="U156" s="77"/>
      <c r="V156" s="77"/>
      <c r="W156" s="77"/>
      <c r="X156" s="77"/>
      <c r="Y156" s="77"/>
      <c r="Z156" s="77"/>
      <c r="AA156" s="77"/>
      <c r="AB156" s="77"/>
      <c r="AC156" s="77"/>
      <c r="AD156" s="77"/>
      <c r="AE156" s="77"/>
      <c r="AF156" s="77"/>
      <c r="AG156" s="77"/>
      <c r="AH156" s="77"/>
      <c r="AI156" s="77"/>
      <c r="AJ156" s="77"/>
      <c r="AK156" s="77"/>
      <c r="AL156" s="38"/>
      <c r="AM156" s="38"/>
    </row>
    <row r="157" spans="21:39" ht="12.75" customHeight="1" x14ac:dyDescent="0.35">
      <c r="U157" s="77"/>
      <c r="V157" s="77"/>
      <c r="W157" s="77"/>
      <c r="X157" s="77"/>
      <c r="Y157" s="77"/>
      <c r="Z157" s="77"/>
      <c r="AA157" s="77"/>
      <c r="AB157" s="77"/>
      <c r="AC157" s="77"/>
      <c r="AD157" s="77"/>
      <c r="AE157" s="77"/>
      <c r="AF157" s="77"/>
      <c r="AG157" s="77"/>
      <c r="AH157" s="77"/>
      <c r="AI157" s="77"/>
      <c r="AJ157" s="77"/>
      <c r="AK157" s="77"/>
      <c r="AL157" s="38"/>
      <c r="AM157" s="38"/>
    </row>
    <row r="158" spans="21:39" ht="12.75" customHeight="1" x14ac:dyDescent="0.35">
      <c r="U158" s="77"/>
      <c r="V158" s="77"/>
      <c r="W158" s="77"/>
      <c r="X158" s="77"/>
      <c r="Y158" s="77"/>
      <c r="Z158" s="77"/>
      <c r="AA158" s="77"/>
      <c r="AB158" s="77"/>
      <c r="AC158" s="77"/>
      <c r="AD158" s="77"/>
      <c r="AE158" s="77"/>
      <c r="AF158" s="77"/>
      <c r="AG158" s="77"/>
      <c r="AH158" s="77"/>
      <c r="AI158" s="77"/>
      <c r="AJ158" s="77"/>
      <c r="AK158" s="77"/>
      <c r="AL158" s="38"/>
      <c r="AM158" s="38"/>
    </row>
    <row r="159" spans="21:39" ht="12.75" customHeight="1" x14ac:dyDescent="0.35">
      <c r="U159" s="77"/>
      <c r="V159" s="77"/>
      <c r="W159" s="77"/>
      <c r="X159" s="77"/>
      <c r="Y159" s="77"/>
      <c r="Z159" s="77"/>
      <c r="AA159" s="77"/>
      <c r="AB159" s="77"/>
      <c r="AC159" s="77"/>
      <c r="AD159" s="77"/>
      <c r="AE159" s="77"/>
      <c r="AF159" s="77"/>
      <c r="AG159" s="77"/>
      <c r="AH159" s="77"/>
      <c r="AI159" s="77"/>
      <c r="AJ159" s="77"/>
      <c r="AK159" s="77"/>
      <c r="AL159" s="38"/>
      <c r="AM159" s="38"/>
    </row>
    <row r="160" spans="21:39" ht="12.75" customHeight="1" x14ac:dyDescent="0.35">
      <c r="U160" s="77"/>
      <c r="V160" s="77"/>
      <c r="W160" s="77"/>
      <c r="X160" s="77"/>
      <c r="Y160" s="77"/>
      <c r="Z160" s="77"/>
      <c r="AA160" s="77"/>
      <c r="AB160" s="77"/>
      <c r="AC160" s="77"/>
      <c r="AD160" s="77"/>
      <c r="AE160" s="77"/>
      <c r="AF160" s="77"/>
      <c r="AG160" s="77"/>
      <c r="AH160" s="77"/>
      <c r="AI160" s="77"/>
      <c r="AJ160" s="77"/>
      <c r="AK160" s="77"/>
      <c r="AL160" s="38"/>
      <c r="AM160" s="38"/>
    </row>
    <row r="161" spans="21:39" ht="12.75" customHeight="1" x14ac:dyDescent="0.35">
      <c r="U161" s="38"/>
      <c r="V161" s="38"/>
      <c r="W161" s="38"/>
      <c r="X161" s="38"/>
      <c r="Y161" s="38"/>
      <c r="Z161" s="38"/>
      <c r="AA161" s="38"/>
      <c r="AB161" s="38"/>
      <c r="AC161" s="38"/>
      <c r="AD161" s="38"/>
      <c r="AE161" s="38"/>
      <c r="AF161" s="38"/>
      <c r="AG161" s="38"/>
      <c r="AH161" s="38"/>
      <c r="AI161" s="38"/>
      <c r="AJ161" s="38"/>
      <c r="AK161" s="38"/>
      <c r="AL161" s="38"/>
      <c r="AM161" s="38"/>
    </row>
    <row r="162" spans="21:39" ht="12.75" customHeight="1" x14ac:dyDescent="0.35">
      <c r="U162" s="38"/>
      <c r="V162" s="38"/>
      <c r="W162" s="38"/>
      <c r="X162" s="38"/>
      <c r="Y162" s="38"/>
      <c r="Z162" s="38"/>
      <c r="AA162" s="38"/>
      <c r="AB162" s="38"/>
      <c r="AC162" s="38"/>
      <c r="AD162" s="38"/>
      <c r="AE162" s="38"/>
      <c r="AF162" s="38"/>
      <c r="AG162" s="38"/>
      <c r="AH162" s="38"/>
      <c r="AI162" s="38"/>
      <c r="AJ162" s="38"/>
      <c r="AK162" s="38"/>
      <c r="AL162" s="38"/>
      <c r="AM162" s="38"/>
    </row>
    <row r="163" spans="21:39" ht="12.75" customHeight="1" x14ac:dyDescent="0.35">
      <c r="U163" s="38"/>
      <c r="V163" s="38"/>
      <c r="W163" s="38"/>
      <c r="X163" s="38"/>
      <c r="Y163" s="38"/>
      <c r="Z163" s="38"/>
      <c r="AA163" s="38"/>
      <c r="AB163" s="38"/>
      <c r="AC163" s="38"/>
      <c r="AD163" s="38"/>
      <c r="AE163" s="38"/>
      <c r="AF163" s="38"/>
      <c r="AG163" s="38"/>
      <c r="AH163" s="38"/>
      <c r="AI163" s="38"/>
      <c r="AJ163" s="38"/>
      <c r="AK163" s="38"/>
      <c r="AL163" s="38"/>
      <c r="AM163" s="38"/>
    </row>
    <row r="164" spans="21:39" ht="12.75" customHeight="1" x14ac:dyDescent="0.35">
      <c r="U164" s="38"/>
      <c r="V164" s="38"/>
      <c r="W164" s="38"/>
      <c r="X164" s="38"/>
      <c r="Y164" s="38"/>
      <c r="Z164" s="38"/>
      <c r="AA164" s="38"/>
      <c r="AB164" s="38"/>
      <c r="AC164" s="38"/>
      <c r="AD164" s="38"/>
      <c r="AE164" s="38"/>
      <c r="AF164" s="38"/>
      <c r="AG164" s="38"/>
      <c r="AH164" s="38"/>
      <c r="AI164" s="38"/>
      <c r="AJ164" s="38"/>
      <c r="AK164" s="38"/>
      <c r="AL164" s="38"/>
      <c r="AM164" s="38"/>
    </row>
    <row r="165" spans="21:39" ht="12.75" customHeight="1" x14ac:dyDescent="0.35">
      <c r="U165" s="38"/>
      <c r="V165" s="38"/>
      <c r="W165" s="38"/>
      <c r="X165" s="38"/>
      <c r="Y165" s="38"/>
      <c r="Z165" s="38"/>
      <c r="AA165" s="38"/>
      <c r="AB165" s="38"/>
      <c r="AC165" s="38"/>
      <c r="AD165" s="38"/>
      <c r="AE165" s="38"/>
      <c r="AF165" s="38"/>
      <c r="AG165" s="38"/>
      <c r="AH165" s="38"/>
      <c r="AI165" s="38"/>
      <c r="AJ165" s="38"/>
      <c r="AK165" s="38"/>
      <c r="AL165" s="38"/>
      <c r="AM165" s="38"/>
    </row>
    <row r="166" spans="21:39" ht="12.75" customHeight="1" x14ac:dyDescent="0.35">
      <c r="U166" s="38"/>
      <c r="V166" s="38"/>
      <c r="W166" s="38"/>
      <c r="X166" s="38"/>
      <c r="Y166" s="38"/>
      <c r="Z166" s="38"/>
      <c r="AA166" s="38"/>
      <c r="AB166" s="38"/>
      <c r="AC166" s="38"/>
      <c r="AD166" s="38"/>
      <c r="AE166" s="38"/>
      <c r="AF166" s="38"/>
      <c r="AG166" s="38"/>
      <c r="AH166" s="38"/>
      <c r="AI166" s="38"/>
      <c r="AJ166" s="38"/>
      <c r="AK166" s="38"/>
      <c r="AL166" s="38"/>
      <c r="AM166" s="38"/>
    </row>
    <row r="167" spans="21:39" ht="12.75" customHeight="1" x14ac:dyDescent="0.35">
      <c r="U167" s="38"/>
      <c r="V167" s="38"/>
      <c r="W167" s="38"/>
      <c r="X167" s="38"/>
      <c r="Y167" s="38"/>
      <c r="Z167" s="38"/>
      <c r="AA167" s="38"/>
      <c r="AB167" s="38"/>
      <c r="AC167" s="38"/>
      <c r="AD167" s="38"/>
      <c r="AE167" s="38"/>
      <c r="AF167" s="38"/>
      <c r="AG167" s="38"/>
      <c r="AH167" s="38"/>
      <c r="AI167" s="38"/>
      <c r="AJ167" s="38"/>
      <c r="AK167" s="38"/>
      <c r="AL167" s="38"/>
      <c r="AM167" s="38"/>
    </row>
    <row r="168" spans="21:39" ht="12.75" customHeight="1" x14ac:dyDescent="0.35">
      <c r="U168" s="38"/>
      <c r="V168" s="38"/>
      <c r="W168" s="38"/>
      <c r="X168" s="38"/>
      <c r="Y168" s="38"/>
      <c r="Z168" s="38"/>
      <c r="AA168" s="38"/>
      <c r="AB168" s="38"/>
      <c r="AC168" s="38"/>
      <c r="AD168" s="38"/>
      <c r="AE168" s="38"/>
      <c r="AF168" s="38"/>
      <c r="AG168" s="38"/>
      <c r="AH168" s="38"/>
      <c r="AI168" s="38"/>
      <c r="AJ168" s="38"/>
      <c r="AK168" s="38"/>
      <c r="AL168" s="38"/>
      <c r="AM168" s="38"/>
    </row>
    <row r="169" spans="21:39" ht="12.75" customHeight="1" x14ac:dyDescent="0.35">
      <c r="U169" s="38"/>
      <c r="V169" s="38"/>
      <c r="W169" s="38"/>
      <c r="X169" s="38"/>
      <c r="Y169" s="38"/>
      <c r="Z169" s="38"/>
      <c r="AA169" s="38"/>
      <c r="AB169" s="38"/>
      <c r="AC169" s="38"/>
      <c r="AD169" s="38"/>
      <c r="AE169" s="38"/>
      <c r="AF169" s="38"/>
      <c r="AG169" s="38"/>
      <c r="AH169" s="38"/>
      <c r="AI169" s="38"/>
      <c r="AJ169" s="38"/>
      <c r="AK169" s="38"/>
      <c r="AL169" s="38"/>
      <c r="AM169" s="38"/>
    </row>
    <row r="170" spans="21:39" ht="12.75" customHeight="1" x14ac:dyDescent="0.35">
      <c r="U170" s="38"/>
      <c r="V170" s="38"/>
      <c r="W170" s="38"/>
      <c r="X170" s="38"/>
      <c r="Y170" s="38"/>
      <c r="Z170" s="38"/>
      <c r="AA170" s="38"/>
      <c r="AB170" s="38"/>
      <c r="AC170" s="38"/>
      <c r="AD170" s="38"/>
      <c r="AE170" s="38"/>
      <c r="AF170" s="38"/>
      <c r="AG170" s="38"/>
      <c r="AH170" s="38"/>
      <c r="AI170" s="38"/>
      <c r="AJ170" s="38"/>
      <c r="AK170" s="38"/>
      <c r="AL170" s="38"/>
      <c r="AM170" s="38"/>
    </row>
    <row r="171" spans="21:39" ht="12.75" customHeight="1" x14ac:dyDescent="0.35">
      <c r="U171" s="38"/>
      <c r="V171" s="38"/>
      <c r="W171" s="38"/>
      <c r="X171" s="38"/>
      <c r="Y171" s="38"/>
      <c r="Z171" s="38"/>
      <c r="AA171" s="38"/>
      <c r="AB171" s="38"/>
      <c r="AC171" s="38"/>
      <c r="AD171" s="38"/>
      <c r="AE171" s="38"/>
      <c r="AF171" s="38"/>
      <c r="AG171" s="38"/>
      <c r="AH171" s="38"/>
      <c r="AI171" s="38"/>
      <c r="AJ171" s="38"/>
      <c r="AK171" s="38"/>
      <c r="AL171" s="38"/>
      <c r="AM171" s="38"/>
    </row>
    <row r="172" spans="21:39" ht="12.75" customHeight="1" x14ac:dyDescent="0.35">
      <c r="U172" s="38"/>
      <c r="V172" s="38"/>
      <c r="W172" s="38"/>
      <c r="X172" s="38"/>
      <c r="Y172" s="38"/>
      <c r="Z172" s="38"/>
      <c r="AA172" s="38"/>
      <c r="AB172" s="38"/>
      <c r="AC172" s="38"/>
      <c r="AD172" s="38"/>
      <c r="AE172" s="38"/>
      <c r="AF172" s="38"/>
      <c r="AG172" s="38"/>
      <c r="AH172" s="38"/>
      <c r="AI172" s="38"/>
      <c r="AJ172" s="38"/>
      <c r="AK172" s="38"/>
      <c r="AL172" s="38"/>
      <c r="AM172" s="38"/>
    </row>
    <row r="173" spans="21:39" ht="12.75" customHeight="1" x14ac:dyDescent="0.35">
      <c r="U173" s="38"/>
      <c r="V173" s="38"/>
      <c r="W173" s="38"/>
      <c r="X173" s="38"/>
      <c r="Y173" s="38"/>
      <c r="Z173" s="38"/>
      <c r="AA173" s="38"/>
      <c r="AB173" s="38"/>
      <c r="AC173" s="38"/>
      <c r="AD173" s="38"/>
      <c r="AE173" s="38"/>
      <c r="AF173" s="38"/>
      <c r="AG173" s="38"/>
      <c r="AH173" s="38"/>
      <c r="AI173" s="38"/>
      <c r="AJ173" s="38"/>
      <c r="AK173" s="38"/>
      <c r="AL173" s="38"/>
      <c r="AM173" s="38"/>
    </row>
    <row r="174" spans="21:39" ht="12.75" customHeight="1" x14ac:dyDescent="0.35">
      <c r="U174" s="38"/>
      <c r="V174" s="38"/>
      <c r="W174" s="38"/>
      <c r="X174" s="38"/>
      <c r="Y174" s="38"/>
      <c r="Z174" s="38"/>
      <c r="AA174" s="38"/>
      <c r="AB174" s="38"/>
      <c r="AC174" s="38"/>
      <c r="AD174" s="38"/>
      <c r="AE174" s="38"/>
      <c r="AF174" s="38"/>
      <c r="AG174" s="38"/>
      <c r="AH174" s="38"/>
      <c r="AI174" s="38"/>
      <c r="AJ174" s="38"/>
      <c r="AK174" s="38"/>
      <c r="AL174" s="38"/>
      <c r="AM174" s="38"/>
    </row>
    <row r="175" spans="21:39" ht="12.75" customHeight="1" x14ac:dyDescent="0.35">
      <c r="U175" s="38"/>
      <c r="V175" s="38"/>
      <c r="W175" s="38"/>
      <c r="X175" s="38"/>
      <c r="Y175" s="38"/>
      <c r="Z175" s="38"/>
      <c r="AA175" s="38"/>
      <c r="AB175" s="38"/>
      <c r="AC175" s="38"/>
      <c r="AD175" s="38"/>
      <c r="AE175" s="38"/>
      <c r="AF175" s="38"/>
      <c r="AG175" s="38"/>
      <c r="AH175" s="38"/>
      <c r="AI175" s="38"/>
      <c r="AJ175" s="38"/>
      <c r="AK175" s="38"/>
      <c r="AL175" s="38"/>
      <c r="AM175" s="38"/>
    </row>
    <row r="176" spans="21:39" ht="12.75" customHeight="1" x14ac:dyDescent="0.35">
      <c r="U176" s="38"/>
      <c r="V176" s="38"/>
      <c r="W176" s="38"/>
      <c r="X176" s="38"/>
      <c r="Y176" s="38"/>
      <c r="Z176" s="38"/>
      <c r="AA176" s="38"/>
      <c r="AB176" s="38"/>
      <c r="AC176" s="38"/>
      <c r="AD176" s="38"/>
      <c r="AE176" s="38"/>
      <c r="AF176" s="38"/>
      <c r="AG176" s="38"/>
      <c r="AH176" s="38"/>
      <c r="AI176" s="38"/>
      <c r="AJ176" s="38"/>
      <c r="AK176" s="38"/>
      <c r="AL176" s="38"/>
      <c r="AM176" s="38"/>
    </row>
    <row r="177" spans="21:39" ht="12.75" customHeight="1" x14ac:dyDescent="0.35">
      <c r="U177" s="38"/>
      <c r="V177" s="38"/>
      <c r="W177" s="38"/>
      <c r="X177" s="38"/>
      <c r="Y177" s="38"/>
      <c r="Z177" s="38"/>
      <c r="AA177" s="38"/>
      <c r="AB177" s="38"/>
      <c r="AC177" s="38"/>
      <c r="AD177" s="38"/>
      <c r="AE177" s="38"/>
      <c r="AF177" s="38"/>
      <c r="AG177" s="38"/>
      <c r="AH177" s="38"/>
      <c r="AI177" s="38"/>
      <c r="AJ177" s="38"/>
      <c r="AK177" s="38"/>
      <c r="AL177" s="38"/>
      <c r="AM177" s="38"/>
    </row>
    <row r="178" spans="21:39" ht="12.75" customHeight="1" x14ac:dyDescent="0.35">
      <c r="U178" s="38"/>
      <c r="V178" s="38"/>
      <c r="W178" s="38"/>
      <c r="X178" s="38"/>
      <c r="Y178" s="38"/>
      <c r="Z178" s="38"/>
      <c r="AA178" s="38"/>
      <c r="AB178" s="38"/>
      <c r="AC178" s="38"/>
      <c r="AD178" s="38"/>
      <c r="AE178" s="38"/>
      <c r="AF178" s="38"/>
      <c r="AG178" s="38"/>
      <c r="AH178" s="38"/>
      <c r="AI178" s="38"/>
      <c r="AJ178" s="38"/>
      <c r="AK178" s="38"/>
      <c r="AL178" s="38"/>
      <c r="AM178" s="38"/>
    </row>
    <row r="179" spans="21:39" ht="12.75" customHeight="1" x14ac:dyDescent="0.35">
      <c r="U179" s="38"/>
      <c r="V179" s="38"/>
      <c r="W179" s="38"/>
      <c r="X179" s="38"/>
      <c r="Y179" s="38"/>
      <c r="Z179" s="38"/>
      <c r="AA179" s="38"/>
      <c r="AB179" s="38"/>
      <c r="AC179" s="38"/>
      <c r="AD179" s="38"/>
      <c r="AE179" s="38"/>
      <c r="AF179" s="38"/>
      <c r="AG179" s="38"/>
      <c r="AH179" s="38"/>
      <c r="AI179" s="38"/>
      <c r="AJ179" s="38"/>
      <c r="AK179" s="38"/>
      <c r="AL179" s="38"/>
      <c r="AM179" s="38"/>
    </row>
    <row r="180" spans="21:39" ht="12.75" customHeight="1" x14ac:dyDescent="0.35">
      <c r="U180" s="38"/>
      <c r="V180" s="38"/>
      <c r="W180" s="38"/>
      <c r="X180" s="38"/>
      <c r="Y180" s="38"/>
      <c r="Z180" s="38"/>
      <c r="AA180" s="38"/>
      <c r="AB180" s="38"/>
      <c r="AC180" s="38"/>
      <c r="AD180" s="38"/>
      <c r="AE180" s="38"/>
      <c r="AF180" s="38"/>
      <c r="AG180" s="38"/>
      <c r="AH180" s="38"/>
      <c r="AI180" s="38"/>
      <c r="AJ180" s="38"/>
      <c r="AK180" s="38"/>
      <c r="AL180" s="38"/>
      <c r="AM180" s="38"/>
    </row>
    <row r="181" spans="21:39" ht="12.75" customHeight="1" x14ac:dyDescent="0.35">
      <c r="U181" s="38"/>
      <c r="V181" s="38"/>
      <c r="W181" s="38"/>
      <c r="X181" s="38"/>
      <c r="Y181" s="38"/>
      <c r="Z181" s="38"/>
      <c r="AA181" s="38"/>
      <c r="AB181" s="38"/>
      <c r="AC181" s="38"/>
      <c r="AD181" s="38"/>
      <c r="AE181" s="38"/>
      <c r="AF181" s="38"/>
      <c r="AG181" s="38"/>
      <c r="AH181" s="38"/>
      <c r="AI181" s="38"/>
      <c r="AJ181" s="38"/>
      <c r="AK181" s="38"/>
      <c r="AL181" s="38"/>
      <c r="AM181" s="38"/>
    </row>
    <row r="182" spans="21:39" ht="12.75" customHeight="1" x14ac:dyDescent="0.35">
      <c r="U182" s="38"/>
      <c r="V182" s="38"/>
      <c r="W182" s="38"/>
      <c r="X182" s="38"/>
      <c r="Y182" s="38"/>
      <c r="Z182" s="38"/>
      <c r="AA182" s="38"/>
      <c r="AB182" s="38"/>
      <c r="AC182" s="38"/>
      <c r="AD182" s="38"/>
      <c r="AE182" s="38"/>
      <c r="AF182" s="38"/>
      <c r="AG182" s="38"/>
      <c r="AH182" s="38"/>
      <c r="AI182" s="38"/>
      <c r="AJ182" s="38"/>
      <c r="AK182" s="38"/>
      <c r="AL182" s="38"/>
      <c r="AM182" s="38"/>
    </row>
    <row r="183" spans="21:39" ht="12.75" customHeight="1" x14ac:dyDescent="0.35"/>
    <row r="184" spans="21:39" ht="12.75" customHeight="1" x14ac:dyDescent="0.35"/>
    <row r="185" spans="21:39" ht="12.75" customHeight="1" x14ac:dyDescent="0.35"/>
    <row r="186" spans="21:39" ht="12.75" customHeight="1" x14ac:dyDescent="0.35"/>
    <row r="187" spans="21:39" ht="12.75" customHeight="1" x14ac:dyDescent="0.35"/>
    <row r="188" spans="21:39" ht="12.75" customHeight="1" x14ac:dyDescent="0.35"/>
    <row r="189" spans="21:39" ht="12.75" customHeight="1" x14ac:dyDescent="0.35"/>
    <row r="190" spans="21:39" ht="12.75" customHeight="1" x14ac:dyDescent="0.35"/>
    <row r="191" spans="21:39" ht="12.75" customHeight="1" x14ac:dyDescent="0.35"/>
    <row r="192" spans="21:39"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2">
    <mergeCell ref="A7:B7"/>
    <mergeCell ref="A8:B8"/>
    <mergeCell ref="C8:F8"/>
    <mergeCell ref="A9:B9"/>
    <mergeCell ref="C9:F9"/>
    <mergeCell ref="C7:F7"/>
    <mergeCell ref="A1:I1"/>
    <mergeCell ref="A2:I2"/>
    <mergeCell ref="A5:B5"/>
    <mergeCell ref="C5:F5"/>
    <mergeCell ref="A6:B6"/>
    <mergeCell ref="C6:F6"/>
  </mergeCells>
  <pageMargins left="0.7" right="0.7" top="0.75" bottom="0.75" header="0" footer="0"/>
  <pageSetup paperSize="9" orientation="portrait"/>
  <headerFooter>
    <oddFooter>&amp;L#000000Público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workbookViewId="0"/>
  </sheetViews>
  <sheetFormatPr defaultColWidth="12.59765625" defaultRowHeight="15" customHeight="1" x14ac:dyDescent="0.35"/>
  <cols>
    <col min="1" max="1" width="14.46484375" customWidth="1"/>
    <col min="2" max="2" width="16" customWidth="1"/>
    <col min="3" max="3" width="15.46484375" customWidth="1"/>
    <col min="4" max="4" width="20.3984375" customWidth="1"/>
    <col min="5" max="26" width="8.59765625" customWidth="1"/>
  </cols>
  <sheetData>
    <row r="1" spans="1:4" ht="12.75" customHeight="1" x14ac:dyDescent="0.45">
      <c r="A1" s="104" t="s">
        <v>124</v>
      </c>
      <c r="B1" s="104" t="s">
        <v>125</v>
      </c>
      <c r="C1" s="104" t="s">
        <v>126</v>
      </c>
      <c r="D1" s="104" t="s">
        <v>127</v>
      </c>
    </row>
    <row r="2" spans="1:4" ht="12.75" customHeight="1" x14ac:dyDescent="0.45">
      <c r="A2" s="105" t="s">
        <v>123</v>
      </c>
      <c r="B2" s="105" t="s">
        <v>128</v>
      </c>
      <c r="C2" s="106">
        <v>0</v>
      </c>
      <c r="D2" s="38">
        <v>0</v>
      </c>
    </row>
    <row r="3" spans="1:4" ht="12.75" customHeight="1" x14ac:dyDescent="0.45">
      <c r="A3" s="105" t="s">
        <v>129</v>
      </c>
      <c r="B3" s="107">
        <v>180</v>
      </c>
      <c r="C3" s="106">
        <v>0.81</v>
      </c>
      <c r="D3" s="38">
        <v>0.96</v>
      </c>
    </row>
    <row r="4" spans="1:4" ht="12.75" customHeight="1" x14ac:dyDescent="0.45">
      <c r="A4" s="105" t="s">
        <v>130</v>
      </c>
      <c r="B4" s="107">
        <v>360</v>
      </c>
      <c r="C4" s="106">
        <v>1.05</v>
      </c>
      <c r="D4" s="108">
        <v>1.2</v>
      </c>
    </row>
    <row r="5" spans="1:4" ht="12.75" customHeight="1" x14ac:dyDescent="0.45">
      <c r="A5" s="105" t="s">
        <v>131</v>
      </c>
      <c r="B5" s="107" t="s">
        <v>132</v>
      </c>
      <c r="C5" s="106">
        <v>1.1299999999999999</v>
      </c>
      <c r="D5" s="38">
        <v>1.28</v>
      </c>
    </row>
    <row r="6" spans="1:4" ht="12.75" customHeight="1" x14ac:dyDescent="0.45">
      <c r="A6" s="109" t="s">
        <v>133</v>
      </c>
      <c r="B6" s="38" t="s">
        <v>134</v>
      </c>
      <c r="C6" s="110">
        <v>1.1499999999999999</v>
      </c>
      <c r="D6" s="108">
        <v>1.3</v>
      </c>
    </row>
    <row r="7" spans="1:4" ht="12.75" customHeight="1" x14ac:dyDescent="0.45">
      <c r="A7" s="105" t="s">
        <v>135</v>
      </c>
      <c r="B7" s="105" t="s">
        <v>136</v>
      </c>
      <c r="C7" s="106">
        <v>1.05</v>
      </c>
      <c r="D7" s="108">
        <v>1.2</v>
      </c>
    </row>
    <row r="8" spans="1:4" ht="12.75" customHeight="1" x14ac:dyDescent="0.45">
      <c r="A8" s="105" t="s">
        <v>137</v>
      </c>
      <c r="B8" s="105" t="s">
        <v>138</v>
      </c>
      <c r="C8" s="106">
        <v>1.1299999999999999</v>
      </c>
      <c r="D8" s="108">
        <v>1.28</v>
      </c>
    </row>
    <row r="9" spans="1:4" ht="12.75" customHeight="1" x14ac:dyDescent="0.45">
      <c r="A9" s="111" t="s">
        <v>139</v>
      </c>
      <c r="B9" s="105" t="s">
        <v>140</v>
      </c>
      <c r="C9" s="106">
        <v>1.1499999999999999</v>
      </c>
      <c r="D9" s="108">
        <v>1.3</v>
      </c>
    </row>
    <row r="10" spans="1:4" ht="12.75" customHeight="1" x14ac:dyDescent="0.45">
      <c r="A10" s="105" t="s">
        <v>141</v>
      </c>
      <c r="B10" s="105" t="s">
        <v>142</v>
      </c>
      <c r="C10" s="106">
        <v>1.28</v>
      </c>
      <c r="D10" s="38">
        <v>1.51</v>
      </c>
    </row>
    <row r="11" spans="1:4" ht="12.75" customHeight="1" x14ac:dyDescent="0.45">
      <c r="A11" s="105" t="s">
        <v>143</v>
      </c>
      <c r="B11" s="105" t="s">
        <v>144</v>
      </c>
      <c r="C11" s="106">
        <v>1.24</v>
      </c>
      <c r="D11" s="38">
        <v>1.47</v>
      </c>
    </row>
    <row r="12" spans="1:4" ht="12.75" customHeight="1" x14ac:dyDescent="0.45">
      <c r="A12" s="105" t="s">
        <v>122</v>
      </c>
      <c r="B12" s="105" t="s">
        <v>145</v>
      </c>
      <c r="C12" s="106">
        <v>1.24</v>
      </c>
      <c r="D12" s="38">
        <v>1.47</v>
      </c>
    </row>
    <row r="13" spans="1:4" ht="12.75" customHeight="1" x14ac:dyDescent="0.45">
      <c r="A13" s="105" t="s">
        <v>146</v>
      </c>
      <c r="B13" s="105" t="s">
        <v>147</v>
      </c>
      <c r="C13" s="106">
        <v>1.32</v>
      </c>
      <c r="D13" s="38">
        <v>1.55</v>
      </c>
    </row>
    <row r="14" spans="1:4" ht="12.75" customHeight="1" x14ac:dyDescent="0.45">
      <c r="A14" s="105" t="s">
        <v>148</v>
      </c>
      <c r="B14" s="105" t="s">
        <v>149</v>
      </c>
      <c r="C14" s="106">
        <v>1.05</v>
      </c>
      <c r="D14" s="108">
        <v>1.2</v>
      </c>
    </row>
    <row r="15" spans="1:4" ht="12.75" customHeight="1" x14ac:dyDescent="0.45">
      <c r="A15" s="105" t="s">
        <v>150</v>
      </c>
      <c r="B15" s="105" t="s">
        <v>151</v>
      </c>
      <c r="C15" s="106">
        <v>1.24</v>
      </c>
      <c r="D15" s="38">
        <v>1.47</v>
      </c>
    </row>
    <row r="16" spans="1:4" ht="12.75" customHeight="1" x14ac:dyDescent="0.45">
      <c r="A16" s="105" t="s">
        <v>152</v>
      </c>
      <c r="B16" s="105" t="s">
        <v>153</v>
      </c>
      <c r="C16" s="106">
        <v>1.24</v>
      </c>
      <c r="D16" s="38">
        <v>1.47</v>
      </c>
    </row>
    <row r="17" spans="1:4" ht="12.75" customHeight="1" x14ac:dyDescent="0.45">
      <c r="A17" s="105" t="s">
        <v>121</v>
      </c>
      <c r="B17" s="105" t="s">
        <v>154</v>
      </c>
      <c r="C17" s="106">
        <v>1.05</v>
      </c>
      <c r="D17" s="108">
        <v>1.2</v>
      </c>
    </row>
    <row r="18" spans="1:4" ht="12.75" customHeight="1" x14ac:dyDescent="0.45">
      <c r="A18" s="105" t="s">
        <v>155</v>
      </c>
      <c r="B18" s="105" t="s">
        <v>156</v>
      </c>
      <c r="C18" s="106">
        <v>1.05</v>
      </c>
      <c r="D18" s="108">
        <v>1.2</v>
      </c>
    </row>
    <row r="19" spans="1:4" ht="12.75" customHeight="1" x14ac:dyDescent="0.45">
      <c r="A19" s="105" t="s">
        <v>157</v>
      </c>
      <c r="B19" s="105" t="s">
        <v>158</v>
      </c>
      <c r="C19" s="106">
        <v>1.05</v>
      </c>
      <c r="D19" s="108">
        <v>1.2</v>
      </c>
    </row>
    <row r="20" spans="1:4" ht="12.75" customHeight="1" x14ac:dyDescent="0.45">
      <c r="A20" s="105" t="s">
        <v>159</v>
      </c>
      <c r="B20" s="105" t="s">
        <v>160</v>
      </c>
      <c r="C20" s="106">
        <v>1.05</v>
      </c>
      <c r="D20" s="108">
        <v>1.2</v>
      </c>
    </row>
    <row r="21" spans="1:4" ht="12.75" customHeight="1" x14ac:dyDescent="0.45">
      <c r="A21" s="105" t="s">
        <v>161</v>
      </c>
      <c r="B21" s="105" t="s">
        <v>162</v>
      </c>
      <c r="C21" s="112">
        <v>1.1000000000000001</v>
      </c>
      <c r="D21" s="38">
        <v>1.25</v>
      </c>
    </row>
    <row r="22" spans="1:4" ht="12.75" customHeight="1" x14ac:dyDescent="0.45">
      <c r="A22" s="105" t="s">
        <v>163</v>
      </c>
      <c r="B22" s="105" t="s">
        <v>164</v>
      </c>
      <c r="C22" s="106">
        <v>1.0900000000000001</v>
      </c>
      <c r="D22" s="38">
        <v>1.24</v>
      </c>
    </row>
    <row r="23" spans="1:4" ht="12.75" customHeight="1" x14ac:dyDescent="0.45">
      <c r="A23" s="105" t="s">
        <v>165</v>
      </c>
      <c r="B23" s="105" t="s">
        <v>166</v>
      </c>
      <c r="C23" s="106">
        <v>1.0900000000000001</v>
      </c>
      <c r="D23" s="38">
        <v>1.24</v>
      </c>
    </row>
    <row r="24" spans="1:4" ht="12.75" customHeight="1" x14ac:dyDescent="0.45">
      <c r="A24" s="113" t="s">
        <v>167</v>
      </c>
      <c r="B24" s="113" t="s">
        <v>168</v>
      </c>
      <c r="C24" s="114">
        <v>1.17</v>
      </c>
      <c r="D24" s="38">
        <v>1.32</v>
      </c>
    </row>
    <row r="25" spans="1:4" ht="12.75" customHeight="1" x14ac:dyDescent="0.45">
      <c r="A25" s="113" t="s">
        <v>169</v>
      </c>
      <c r="B25" s="113" t="s">
        <v>170</v>
      </c>
      <c r="C25" s="114">
        <v>1.19</v>
      </c>
      <c r="D25" s="38">
        <v>1.34</v>
      </c>
    </row>
    <row r="26" spans="1:4" ht="12.75" customHeight="1" x14ac:dyDescent="0.45">
      <c r="A26" s="105" t="s">
        <v>171</v>
      </c>
      <c r="B26" s="105" t="s">
        <v>172</v>
      </c>
      <c r="C26" s="112">
        <v>0.5</v>
      </c>
      <c r="D26" s="108">
        <v>0.60000000000000009</v>
      </c>
    </row>
    <row r="27" spans="1:4" ht="12.75" customHeight="1" x14ac:dyDescent="0.45">
      <c r="A27" s="105" t="s">
        <v>173</v>
      </c>
      <c r="B27" s="105" t="s">
        <v>174</v>
      </c>
      <c r="C27" s="106">
        <v>0.61</v>
      </c>
      <c r="D27" s="38">
        <v>0.76</v>
      </c>
    </row>
    <row r="28" spans="1:4" ht="12.75" customHeight="1" x14ac:dyDescent="0.45">
      <c r="A28" s="105" t="s">
        <v>175</v>
      </c>
      <c r="B28" s="105" t="s">
        <v>176</v>
      </c>
      <c r="C28" s="106">
        <v>0.61</v>
      </c>
      <c r="D28" s="38">
        <v>0.76</v>
      </c>
    </row>
    <row r="29" spans="1:4" ht="12.75" customHeight="1" x14ac:dyDescent="0.45">
      <c r="A29" s="105" t="s">
        <v>177</v>
      </c>
      <c r="B29" s="105" t="s">
        <v>178</v>
      </c>
      <c r="C29" s="106">
        <v>0.57000000000000006</v>
      </c>
      <c r="D29" s="38">
        <v>0.72</v>
      </c>
    </row>
    <row r="30" spans="1:4" ht="12.75" customHeight="1" x14ac:dyDescent="0.45">
      <c r="A30" s="105" t="s">
        <v>179</v>
      </c>
      <c r="B30" s="105" t="s">
        <v>180</v>
      </c>
      <c r="C30" s="106">
        <v>0.79</v>
      </c>
      <c r="D30" s="38">
        <v>0.94</v>
      </c>
    </row>
    <row r="31" spans="1:4" ht="12.75" customHeight="1" x14ac:dyDescent="0.45">
      <c r="A31" s="105" t="s">
        <v>181</v>
      </c>
      <c r="B31" s="105" t="s">
        <v>182</v>
      </c>
      <c r="C31" s="106">
        <v>0.75</v>
      </c>
      <c r="D31" s="108">
        <v>0.9</v>
      </c>
    </row>
    <row r="32" spans="1:4" ht="12.75" customHeight="1" x14ac:dyDescent="0.45">
      <c r="A32" s="105" t="s">
        <v>183</v>
      </c>
      <c r="B32" s="105" t="s">
        <v>184</v>
      </c>
      <c r="C32" s="106">
        <v>0.96</v>
      </c>
      <c r="D32" s="38">
        <v>1.1100000000000001</v>
      </c>
    </row>
    <row r="33" spans="1:4" ht="12.75" customHeight="1" x14ac:dyDescent="0.45">
      <c r="A33" s="105" t="s">
        <v>43</v>
      </c>
      <c r="B33" s="105" t="s">
        <v>185</v>
      </c>
      <c r="C33" s="106">
        <v>0.61</v>
      </c>
      <c r="D33" s="38">
        <v>0.76</v>
      </c>
    </row>
    <row r="34" spans="1:4" ht="12.75" customHeight="1" x14ac:dyDescent="0.45">
      <c r="A34" s="105" t="s">
        <v>186</v>
      </c>
      <c r="B34" s="105" t="s">
        <v>187</v>
      </c>
      <c r="C34" s="106">
        <v>0.62</v>
      </c>
      <c r="D34" s="38">
        <v>0.77</v>
      </c>
    </row>
    <row r="35" spans="1:4" ht="12.75" customHeight="1" x14ac:dyDescent="0.45">
      <c r="A35" s="105" t="s">
        <v>188</v>
      </c>
      <c r="B35" s="105" t="s">
        <v>189</v>
      </c>
      <c r="C35" s="106">
        <v>0.62</v>
      </c>
      <c r="D35" s="38">
        <v>0.77</v>
      </c>
    </row>
    <row r="36" spans="1:4" ht="12.75" customHeight="1" x14ac:dyDescent="0.45">
      <c r="A36" s="113" t="s">
        <v>190</v>
      </c>
      <c r="B36" s="113" t="s">
        <v>191</v>
      </c>
      <c r="C36" s="114">
        <v>0.61</v>
      </c>
      <c r="D36" s="38">
        <v>0.76</v>
      </c>
    </row>
    <row r="37" spans="1:4" ht="12.75" customHeight="1" x14ac:dyDescent="0.35">
      <c r="A37" s="38" t="s">
        <v>192</v>
      </c>
      <c r="B37" s="38" t="s">
        <v>193</v>
      </c>
      <c r="C37" s="108">
        <v>0.6</v>
      </c>
      <c r="D37" s="38">
        <v>0.75</v>
      </c>
    </row>
    <row r="38" spans="1:4" ht="12.75" customHeight="1" x14ac:dyDescent="0.35"/>
    <row r="39" spans="1:4" ht="12.75" customHeight="1" x14ac:dyDescent="0.35"/>
    <row r="40" spans="1:4" ht="12.75" customHeight="1" x14ac:dyDescent="0.35"/>
    <row r="41" spans="1:4" ht="12.75" customHeight="1" x14ac:dyDescent="0.35"/>
    <row r="42" spans="1:4" ht="12.75" customHeight="1" x14ac:dyDescent="0.35"/>
    <row r="43" spans="1:4" ht="12.75" customHeight="1" x14ac:dyDescent="0.35"/>
    <row r="44" spans="1:4" ht="12.75" customHeight="1" x14ac:dyDescent="0.35"/>
    <row r="45" spans="1:4" ht="12.75" customHeight="1" x14ac:dyDescent="0.35"/>
    <row r="46" spans="1:4" ht="12.75" customHeight="1" x14ac:dyDescent="0.35"/>
    <row r="47" spans="1:4" ht="12.75" customHeight="1" x14ac:dyDescent="0.35"/>
    <row r="48" spans="1:4"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pageMargins left="0.7" right="0.7" top="0.75" bottom="0.75" header="0" footer="0"/>
  <pageSetup paperSize="9" orientation="portrait"/>
  <headerFooter>
    <oddFooter>&amp;L#000000Público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1000"/>
  <sheetViews>
    <sheetView workbookViewId="0">
      <selection sqref="A1:I1"/>
    </sheetView>
  </sheetViews>
  <sheetFormatPr defaultColWidth="12.59765625" defaultRowHeight="15" customHeight="1" x14ac:dyDescent="0.35"/>
  <cols>
    <col min="1" max="1" width="11.46484375" customWidth="1"/>
    <col min="2" max="2" width="8.1328125" customWidth="1"/>
    <col min="3" max="3" width="7.46484375" customWidth="1"/>
    <col min="4" max="4" width="22" customWidth="1"/>
    <col min="5" max="5" width="18.46484375" customWidth="1"/>
    <col min="6" max="6" width="11.1328125" customWidth="1"/>
    <col min="7" max="7" width="11.46484375" customWidth="1"/>
    <col min="8" max="8" width="10.86328125" customWidth="1"/>
    <col min="9" max="39" width="11.46484375" customWidth="1"/>
  </cols>
  <sheetData>
    <row r="1" spans="1:39" ht="12.75" customHeight="1" x14ac:dyDescent="0.7">
      <c r="A1" s="234" t="s">
        <v>80</v>
      </c>
      <c r="B1" s="188"/>
      <c r="C1" s="188"/>
      <c r="D1" s="188"/>
      <c r="E1" s="188"/>
      <c r="F1" s="188"/>
      <c r="G1" s="188"/>
      <c r="H1" s="188"/>
      <c r="I1" s="18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row>
    <row r="2" spans="1:39" ht="12.75" customHeight="1" x14ac:dyDescent="0.5">
      <c r="A2" s="235" t="s">
        <v>81</v>
      </c>
      <c r="B2" s="188"/>
      <c r="C2" s="188"/>
      <c r="D2" s="188"/>
      <c r="E2" s="188"/>
      <c r="F2" s="188"/>
      <c r="G2" s="188"/>
      <c r="H2" s="188"/>
      <c r="I2" s="18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row>
    <row r="3" spans="1:39" ht="12.75" customHeight="1" x14ac:dyDescent="0.35">
      <c r="A3" s="40"/>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row>
    <row r="4" spans="1:39" ht="12.75" customHeight="1" x14ac:dyDescent="0.35">
      <c r="A4" s="40"/>
      <c r="B4" s="38"/>
      <c r="C4" s="38"/>
      <c r="D4" s="38"/>
      <c r="E4" s="38"/>
      <c r="F4" s="38"/>
      <c r="G4" s="38"/>
      <c r="H4" s="38"/>
      <c r="I4" s="38"/>
      <c r="J4" s="38" t="s">
        <v>109</v>
      </c>
      <c r="K4" s="38" t="s">
        <v>110</v>
      </c>
      <c r="L4" s="38"/>
      <c r="M4" s="38"/>
      <c r="N4" s="38"/>
      <c r="O4" s="38"/>
      <c r="P4" s="38"/>
      <c r="Q4" s="38"/>
      <c r="R4" s="38"/>
      <c r="S4" s="38"/>
      <c r="T4" s="38"/>
      <c r="U4" s="38"/>
      <c r="V4" s="38"/>
      <c r="W4" s="38"/>
      <c r="X4" s="38"/>
      <c r="Y4" s="38"/>
      <c r="Z4" s="38"/>
      <c r="AA4" s="38"/>
      <c r="AB4" s="38"/>
      <c r="AC4" s="38"/>
      <c r="AD4" s="38"/>
      <c r="AE4" s="38"/>
      <c r="AF4" s="38"/>
      <c r="AG4" s="38"/>
      <c r="AH4" s="38"/>
      <c r="AI4" s="38"/>
      <c r="AJ4" s="38"/>
    </row>
    <row r="5" spans="1:39" ht="12.75" customHeight="1" x14ac:dyDescent="0.4">
      <c r="A5" s="236" t="s">
        <v>82</v>
      </c>
      <c r="B5" s="237"/>
      <c r="C5" s="238"/>
      <c r="D5" s="233"/>
      <c r="E5" s="233"/>
      <c r="F5" s="237"/>
      <c r="G5" s="38"/>
      <c r="H5" s="38"/>
      <c r="I5" s="38" t="s">
        <v>111</v>
      </c>
      <c r="J5" s="40">
        <v>23.43</v>
      </c>
      <c r="K5" s="40">
        <v>23.43</v>
      </c>
      <c r="L5" s="38"/>
      <c r="M5" s="38"/>
      <c r="N5" s="38"/>
      <c r="O5" s="38"/>
      <c r="P5" s="38"/>
      <c r="Q5" s="38"/>
      <c r="R5" s="38"/>
      <c r="S5" s="38"/>
      <c r="T5" s="38"/>
      <c r="U5" s="38"/>
      <c r="V5" s="38"/>
      <c r="W5" s="38"/>
      <c r="X5" s="38"/>
      <c r="Y5" s="38"/>
      <c r="Z5" s="38"/>
      <c r="AA5" s="38"/>
      <c r="AB5" s="38"/>
      <c r="AC5" s="38"/>
      <c r="AD5" s="38"/>
      <c r="AE5" s="38"/>
      <c r="AF5" s="38"/>
      <c r="AG5" s="38"/>
      <c r="AH5" s="38"/>
      <c r="AI5" s="38"/>
      <c r="AJ5" s="38"/>
    </row>
    <row r="6" spans="1:39" ht="12.75" customHeight="1" x14ac:dyDescent="0.4">
      <c r="A6" s="239" t="s">
        <v>83</v>
      </c>
      <c r="B6" s="240"/>
      <c r="C6" s="241"/>
      <c r="D6" s="212"/>
      <c r="E6" s="212"/>
      <c r="F6" s="240"/>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9" ht="12.75" customHeight="1" x14ac:dyDescent="0.4">
      <c r="A7" s="239" t="s">
        <v>84</v>
      </c>
      <c r="B7" s="240"/>
      <c r="C7" s="241"/>
      <c r="D7" s="212"/>
      <c r="E7" s="212"/>
      <c r="F7" s="240"/>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row>
    <row r="8" spans="1:39" ht="12.75" customHeight="1" x14ac:dyDescent="0.4">
      <c r="A8" s="239" t="s">
        <v>85</v>
      </c>
      <c r="B8" s="240"/>
      <c r="C8" s="241"/>
      <c r="D8" s="212"/>
      <c r="E8" s="212"/>
      <c r="F8" s="240"/>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row>
    <row r="9" spans="1:39" ht="12.75" customHeight="1" x14ac:dyDescent="0.4">
      <c r="A9" s="242" t="s">
        <v>86</v>
      </c>
      <c r="B9" s="243"/>
      <c r="C9" s="244"/>
      <c r="D9" s="214"/>
      <c r="E9" s="214"/>
      <c r="F9" s="243"/>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0" spans="1:39" ht="12.75" customHeight="1" x14ac:dyDescent="0.35">
      <c r="A10" s="40"/>
      <c r="B10" s="38"/>
      <c r="C10" s="38"/>
      <c r="D10" s="38"/>
      <c r="E10" s="38"/>
      <c r="F10" s="38"/>
      <c r="G10" s="38"/>
      <c r="H10" s="38"/>
      <c r="I10" s="38"/>
      <c r="J10" s="38"/>
      <c r="K10" s="38"/>
      <c r="L10" s="38"/>
      <c r="M10" s="38"/>
      <c r="N10" s="38"/>
      <c r="O10" s="38"/>
      <c r="P10" s="38"/>
      <c r="Q10" s="38"/>
      <c r="R10" s="38"/>
      <c r="S10" s="38"/>
      <c r="T10" s="38"/>
      <c r="U10" s="77"/>
      <c r="V10" s="77"/>
      <c r="W10" s="77"/>
      <c r="X10" s="77"/>
      <c r="Y10" s="77"/>
      <c r="Z10" s="77"/>
      <c r="AA10" s="77"/>
      <c r="AB10" s="77"/>
      <c r="AC10" s="77"/>
      <c r="AD10" s="77"/>
      <c r="AE10" s="77"/>
      <c r="AF10" s="77"/>
      <c r="AG10" s="77"/>
      <c r="AH10" s="77"/>
      <c r="AI10" s="77"/>
      <c r="AJ10" s="77"/>
      <c r="AK10" s="77"/>
      <c r="AL10" s="38"/>
      <c r="AM10" s="38"/>
    </row>
    <row r="11" spans="1:39" ht="12.75" customHeight="1" x14ac:dyDescent="0.4">
      <c r="A11" s="41"/>
      <c r="B11" s="42"/>
      <c r="C11" s="42"/>
      <c r="D11" s="42"/>
      <c r="E11" s="43" t="s">
        <v>87</v>
      </c>
      <c r="F11" s="42"/>
      <c r="G11" s="42"/>
      <c r="H11" s="42"/>
      <c r="I11" s="44"/>
      <c r="J11" s="78"/>
      <c r="K11" s="45"/>
      <c r="L11" s="45"/>
      <c r="M11" s="45"/>
      <c r="N11" s="45"/>
      <c r="O11" s="45"/>
      <c r="P11" s="45"/>
      <c r="Q11" s="45"/>
      <c r="R11" s="45"/>
      <c r="S11" s="45"/>
      <c r="T11" s="79"/>
      <c r="U11" s="77"/>
      <c r="V11" s="77"/>
      <c r="W11" s="77"/>
      <c r="X11" s="77"/>
      <c r="Y11" s="77"/>
      <c r="Z11" s="77"/>
      <c r="AA11" s="77"/>
      <c r="AB11" s="77"/>
      <c r="AC11" s="77"/>
      <c r="AD11" s="77"/>
      <c r="AE11" s="77"/>
      <c r="AF11" s="77"/>
      <c r="AG11" s="77"/>
      <c r="AH11" s="77"/>
      <c r="AI11" s="77"/>
      <c r="AJ11" s="77"/>
      <c r="AK11" s="77"/>
      <c r="AL11" s="38"/>
      <c r="AM11" s="38"/>
    </row>
    <row r="12" spans="1:39" ht="12.75" customHeight="1" x14ac:dyDescent="0.4">
      <c r="A12" s="47" t="s">
        <v>90</v>
      </c>
      <c r="B12" s="48" t="s">
        <v>91</v>
      </c>
      <c r="C12" s="48" t="s">
        <v>92</v>
      </c>
      <c r="D12" s="48" t="s">
        <v>93</v>
      </c>
      <c r="E12" s="48" t="s">
        <v>94</v>
      </c>
      <c r="F12" s="48" t="s">
        <v>95</v>
      </c>
      <c r="G12" s="48" t="s">
        <v>96</v>
      </c>
      <c r="H12" s="48" t="s">
        <v>97</v>
      </c>
      <c r="I12" s="49" t="s">
        <v>68</v>
      </c>
      <c r="J12" s="47" t="s">
        <v>98</v>
      </c>
      <c r="K12" s="48" t="s">
        <v>99</v>
      </c>
      <c r="L12" s="48" t="s">
        <v>100</v>
      </c>
      <c r="M12" s="48" t="s">
        <v>112</v>
      </c>
      <c r="N12" s="48" t="s">
        <v>113</v>
      </c>
      <c r="O12" s="48" t="s">
        <v>114</v>
      </c>
      <c r="P12" s="48" t="s">
        <v>115</v>
      </c>
      <c r="Q12" s="48" t="s">
        <v>116</v>
      </c>
      <c r="R12" s="48" t="s">
        <v>117</v>
      </c>
      <c r="S12" s="48" t="s">
        <v>118</v>
      </c>
      <c r="T12" s="80" t="s">
        <v>102</v>
      </c>
      <c r="U12" s="81"/>
      <c r="V12" s="81"/>
      <c r="W12" s="81"/>
      <c r="X12" s="81"/>
      <c r="Y12" s="81"/>
      <c r="Z12" s="81"/>
      <c r="AA12" s="81"/>
      <c r="AB12" s="81"/>
      <c r="AC12" s="81"/>
      <c r="AD12" s="81"/>
      <c r="AE12" s="81"/>
      <c r="AF12" s="81"/>
      <c r="AG12" s="81"/>
      <c r="AH12" s="81"/>
      <c r="AI12" s="81"/>
      <c r="AJ12" s="82"/>
      <c r="AK12" s="77"/>
      <c r="AL12" s="38"/>
      <c r="AM12" s="38"/>
    </row>
    <row r="13" spans="1:39" ht="12.75" customHeight="1" x14ac:dyDescent="0.35">
      <c r="A13" s="52">
        <f t="shared" ref="A13:A37" si="0">RANK(T13,$T$13:$T$37,0)</f>
        <v>1</v>
      </c>
      <c r="B13" s="67">
        <v>23</v>
      </c>
      <c r="C13" s="53"/>
      <c r="D13" s="53" t="s">
        <v>119</v>
      </c>
      <c r="E13" s="53" t="s">
        <v>120</v>
      </c>
      <c r="F13" s="53"/>
      <c r="G13" s="53"/>
      <c r="H13" s="53"/>
      <c r="I13" s="54"/>
      <c r="J13" s="83"/>
      <c r="K13" s="55"/>
      <c r="L13" s="55"/>
      <c r="M13" s="84">
        <v>0.1</v>
      </c>
      <c r="N13" s="84">
        <v>0.1</v>
      </c>
      <c r="O13" s="85">
        <v>0.1</v>
      </c>
      <c r="P13" s="85">
        <v>0.1</v>
      </c>
      <c r="Q13" s="85" t="s">
        <v>121</v>
      </c>
      <c r="R13" s="85" t="s">
        <v>122</v>
      </c>
      <c r="S13" s="55">
        <v>90</v>
      </c>
      <c r="T13" s="53">
        <f>(J13+K13+L13)+IF((VLOOKUP(Q13,MogulsDD!$A$1:$D$1000,4,FALSE)*(M13+O13)/2)&gt;3.75,3.75,VLOOKUP(Q13,MogulsDD!$A$1:$D$1000,4,FALSE)*(M13+O13)/2)+IF((VLOOKUP(R13,MogulsDD!$A$1:$D$1000,4,FALSE)*(N13+P13)/2)&gt;3.75,3.75,VLOOKUP(R13,MogulsDD!$A$1:$D$1000,4,FALSE)*(N13+P13)/2)+IF((18-12*S13/$K$5)&gt;7.5,7.5,IF((18-12*S13/$K$5)&lt;0,0,(18-12*S13/$K$5)))</f>
        <v>0.26700000000000002</v>
      </c>
      <c r="U13" s="77"/>
      <c r="V13" s="77"/>
      <c r="W13" s="77"/>
      <c r="X13" s="77"/>
      <c r="Y13" s="77"/>
      <c r="Z13" s="77"/>
      <c r="AA13" s="77"/>
      <c r="AB13" s="77"/>
      <c r="AC13" s="77"/>
      <c r="AD13" s="77"/>
      <c r="AE13" s="77"/>
      <c r="AF13" s="77"/>
      <c r="AG13" s="77"/>
      <c r="AH13" s="77"/>
      <c r="AI13" s="77"/>
      <c r="AJ13" s="86"/>
      <c r="AK13" s="77"/>
      <c r="AL13" s="38"/>
      <c r="AM13" s="38"/>
    </row>
    <row r="14" spans="1:39" ht="12.75" customHeight="1" x14ac:dyDescent="0.35">
      <c r="A14" s="52">
        <f t="shared" si="0"/>
        <v>2</v>
      </c>
      <c r="B14" s="67"/>
      <c r="C14" s="53"/>
      <c r="D14" s="53"/>
      <c r="E14" s="53"/>
      <c r="F14" s="53"/>
      <c r="G14" s="53"/>
      <c r="H14" s="53"/>
      <c r="I14" s="54"/>
      <c r="J14" s="87"/>
      <c r="K14" s="57"/>
      <c r="L14" s="57"/>
      <c r="M14" s="88"/>
      <c r="N14" s="88"/>
      <c r="O14" s="85"/>
      <c r="P14" s="85"/>
      <c r="Q14" s="85" t="s">
        <v>123</v>
      </c>
      <c r="R14" s="85" t="s">
        <v>123</v>
      </c>
      <c r="S14" s="55">
        <v>9999</v>
      </c>
      <c r="T14" s="53">
        <f>(J14+K14+L14)+IF((VLOOKUP(Q14,MogulsDD!$A$1:$D$1000,4,FALSE)*(M14+O14)/2)&gt;3.75,3.75,VLOOKUP(Q14,MogulsDD!$A$1:$D$1000,4,FALSE)*(M14+O14)/2)+IF((VLOOKUP(R14,MogulsDD!$A$1:$D$1000,4,FALSE)*(N14+P14)/2)&gt;3.75,3.75,VLOOKUP(R14,MogulsDD!$A$1:$D$1000,4,FALSE)*(N14+P14)/2)+IF((18-12*S14/$K$5)&gt;7.5,7.5,IF((18-12*S14/$K$5)&lt;0,0,(18-12*S14/$K$5)))</f>
        <v>0</v>
      </c>
      <c r="U14" s="77"/>
      <c r="V14" s="77"/>
      <c r="W14" s="77"/>
      <c r="X14" s="77"/>
      <c r="Y14" s="77"/>
      <c r="Z14" s="77"/>
      <c r="AA14" s="77"/>
      <c r="AB14" s="77"/>
      <c r="AC14" s="77"/>
      <c r="AD14" s="77"/>
      <c r="AE14" s="77"/>
      <c r="AF14" s="77"/>
      <c r="AG14" s="77"/>
      <c r="AH14" s="77"/>
      <c r="AI14" s="77"/>
      <c r="AJ14" s="86"/>
      <c r="AK14" s="77"/>
      <c r="AL14" s="38"/>
      <c r="AM14" s="38"/>
    </row>
    <row r="15" spans="1:39" ht="12.75" customHeight="1" x14ac:dyDescent="0.35">
      <c r="A15" s="52">
        <f t="shared" si="0"/>
        <v>2</v>
      </c>
      <c r="B15" s="67"/>
      <c r="C15" s="53"/>
      <c r="D15" s="53"/>
      <c r="E15" s="53"/>
      <c r="F15" s="53"/>
      <c r="G15" s="53"/>
      <c r="H15" s="53"/>
      <c r="I15" s="54"/>
      <c r="J15" s="87"/>
      <c r="K15" s="57"/>
      <c r="L15" s="57"/>
      <c r="M15" s="88"/>
      <c r="N15" s="88"/>
      <c r="O15" s="85"/>
      <c r="P15" s="85"/>
      <c r="Q15" s="85" t="s">
        <v>123</v>
      </c>
      <c r="R15" s="85" t="s">
        <v>123</v>
      </c>
      <c r="S15" s="55">
        <v>9999</v>
      </c>
      <c r="T15" s="53">
        <f>(J15+K15+L15)+IF((VLOOKUP(Q15,MogulsDD!$A$1:$D$1000,4,FALSE)*(M15+O15)/2)&gt;3.75,3.75,VLOOKUP(Q15,MogulsDD!$A$1:$D$1000,4,FALSE)*(M15+O15)/2)+IF((VLOOKUP(R15,MogulsDD!$A$1:$D$1000,4,FALSE)*(N15+P15)/2)&gt;3.75,3.75,VLOOKUP(R15,MogulsDD!$A$1:$D$1000,4,FALSE)*(N15+P15)/2)+IF((18-12*S15/$K$5)&gt;7.5,7.5,IF((18-12*S15/$K$5)&lt;0,0,(18-12*S15/$K$5)))</f>
        <v>0</v>
      </c>
      <c r="U15" s="77"/>
      <c r="V15" s="77"/>
      <c r="W15" s="77"/>
      <c r="X15" s="77"/>
      <c r="Y15" s="77"/>
      <c r="Z15" s="77"/>
      <c r="AA15" s="77"/>
      <c r="AB15" s="77"/>
      <c r="AC15" s="77"/>
      <c r="AD15" s="77"/>
      <c r="AE15" s="77"/>
      <c r="AF15" s="77"/>
      <c r="AG15" s="77"/>
      <c r="AH15" s="77"/>
      <c r="AI15" s="77"/>
      <c r="AJ15" s="86"/>
      <c r="AK15" s="77"/>
      <c r="AL15" s="38"/>
      <c r="AM15" s="38"/>
    </row>
    <row r="16" spans="1:39" ht="12.75" customHeight="1" x14ac:dyDescent="0.35">
      <c r="A16" s="52">
        <f t="shared" si="0"/>
        <v>2</v>
      </c>
      <c r="B16" s="67"/>
      <c r="C16" s="53"/>
      <c r="D16" s="53"/>
      <c r="E16" s="53"/>
      <c r="F16" s="53"/>
      <c r="G16" s="53"/>
      <c r="H16" s="53"/>
      <c r="I16" s="54"/>
      <c r="J16" s="87"/>
      <c r="K16" s="57"/>
      <c r="L16" s="57"/>
      <c r="M16" s="88"/>
      <c r="N16" s="88"/>
      <c r="O16" s="85"/>
      <c r="P16" s="85"/>
      <c r="Q16" s="85" t="s">
        <v>123</v>
      </c>
      <c r="R16" s="85" t="s">
        <v>123</v>
      </c>
      <c r="S16" s="55">
        <v>9999</v>
      </c>
      <c r="T16" s="53">
        <f>(J16+K16+L16)+IF((VLOOKUP(Q16,MogulsDD!$A$1:$D$1000,4,FALSE)*(M16+O16)/2)&gt;3.75,3.75,VLOOKUP(Q16,MogulsDD!$A$1:$D$1000,4,FALSE)*(M16+O16)/2)+IF((VLOOKUP(R16,MogulsDD!$A$1:$D$1000,4,FALSE)*(N16+P16)/2)&gt;3.75,3.75,VLOOKUP(R16,MogulsDD!$A$1:$D$1000,4,FALSE)*(N16+P16)/2)+IF((18-12*S16/$K$5)&gt;7.5,7.5,IF((18-12*S16/$K$5)&lt;0,0,(18-12*S16/$K$5)))</f>
        <v>0</v>
      </c>
      <c r="U16" s="77"/>
      <c r="V16" s="77"/>
      <c r="W16" s="77"/>
      <c r="X16" s="77"/>
      <c r="Y16" s="77"/>
      <c r="Z16" s="77"/>
      <c r="AA16" s="77"/>
      <c r="AB16" s="77"/>
      <c r="AC16" s="77"/>
      <c r="AD16" s="77"/>
      <c r="AE16" s="77"/>
      <c r="AF16" s="77"/>
      <c r="AG16" s="77"/>
      <c r="AH16" s="77"/>
      <c r="AI16" s="77"/>
      <c r="AJ16" s="86"/>
      <c r="AK16" s="77"/>
      <c r="AL16" s="38"/>
      <c r="AM16" s="38"/>
    </row>
    <row r="17" spans="1:39" ht="12.75" customHeight="1" x14ac:dyDescent="0.35">
      <c r="A17" s="52">
        <f t="shared" si="0"/>
        <v>2</v>
      </c>
      <c r="B17" s="67"/>
      <c r="C17" s="53"/>
      <c r="D17" s="53"/>
      <c r="E17" s="53"/>
      <c r="F17" s="53"/>
      <c r="G17" s="53"/>
      <c r="H17" s="53"/>
      <c r="I17" s="54"/>
      <c r="J17" s="87"/>
      <c r="K17" s="57"/>
      <c r="L17" s="57"/>
      <c r="M17" s="88"/>
      <c r="N17" s="88"/>
      <c r="O17" s="85"/>
      <c r="P17" s="85"/>
      <c r="Q17" s="85" t="s">
        <v>123</v>
      </c>
      <c r="R17" s="85" t="s">
        <v>123</v>
      </c>
      <c r="S17" s="55">
        <v>9999</v>
      </c>
      <c r="T17" s="53">
        <f>(J17+K17+L17)+IF((VLOOKUP(Q17,MogulsDD!$A$1:$D$1000,4,FALSE)*(M17+O17)/2)&gt;3.75,3.75,VLOOKUP(Q17,MogulsDD!$A$1:$D$1000,4,FALSE)*(M17+O17)/2)+IF((VLOOKUP(R17,MogulsDD!$A$1:$D$1000,4,FALSE)*(N17+P17)/2)&gt;3.75,3.75,VLOOKUP(R17,MogulsDD!$A$1:$D$1000,4,FALSE)*(N17+P17)/2)+IF((18-12*S17/$K$5)&gt;7.5,7.5,IF((18-12*S17/$K$5)&lt;0,0,(18-12*S17/$K$5)))</f>
        <v>0</v>
      </c>
      <c r="U17" s="77"/>
      <c r="V17" s="77"/>
      <c r="W17" s="77"/>
      <c r="X17" s="77"/>
      <c r="Y17" s="77"/>
      <c r="Z17" s="77"/>
      <c r="AA17" s="77"/>
      <c r="AB17" s="77"/>
      <c r="AC17" s="77"/>
      <c r="AD17" s="77"/>
      <c r="AE17" s="77"/>
      <c r="AF17" s="77"/>
      <c r="AG17" s="77"/>
      <c r="AH17" s="77"/>
      <c r="AI17" s="77"/>
      <c r="AJ17" s="86"/>
      <c r="AK17" s="77"/>
      <c r="AL17" s="38"/>
      <c r="AM17" s="38"/>
    </row>
    <row r="18" spans="1:39" ht="12.75" customHeight="1" x14ac:dyDescent="0.35">
      <c r="A18" s="52">
        <f t="shared" si="0"/>
        <v>2</v>
      </c>
      <c r="B18" s="68"/>
      <c r="C18" s="58"/>
      <c r="D18" s="58"/>
      <c r="E18" s="58"/>
      <c r="F18" s="58"/>
      <c r="G18" s="58"/>
      <c r="H18" s="58"/>
      <c r="I18" s="59"/>
      <c r="J18" s="89"/>
      <c r="K18" s="60"/>
      <c r="L18" s="60"/>
      <c r="M18" s="90"/>
      <c r="N18" s="90"/>
      <c r="O18" s="91"/>
      <c r="P18" s="91"/>
      <c r="Q18" s="85" t="s">
        <v>123</v>
      </c>
      <c r="R18" s="85" t="s">
        <v>123</v>
      </c>
      <c r="S18" s="55">
        <v>9999</v>
      </c>
      <c r="T18" s="53">
        <f>(J18+K18+L18)+IF((VLOOKUP(Q18,MogulsDD!$A$1:$D$1000,4,FALSE)*(M18+O18)/2)&gt;3.75,3.75,VLOOKUP(Q18,MogulsDD!$A$1:$D$1000,4,FALSE)*(M18+O18)/2)+IF((VLOOKUP(R18,MogulsDD!$A$1:$D$1000,4,FALSE)*(N18+P18)/2)&gt;3.75,3.75,VLOOKUP(R18,MogulsDD!$A$1:$D$1000,4,FALSE)*(N18+P18)/2)+IF((18-12*S18/$K$5)&gt;7.5,7.5,IF((18-12*S18/$K$5)&lt;0,0,(18-12*S18/$K$5)))</f>
        <v>0</v>
      </c>
      <c r="U18" s="77"/>
      <c r="V18" s="77"/>
      <c r="W18" s="77"/>
      <c r="X18" s="77"/>
      <c r="Y18" s="77"/>
      <c r="Z18" s="77"/>
      <c r="AA18" s="77"/>
      <c r="AB18" s="77"/>
      <c r="AC18" s="77"/>
      <c r="AD18" s="77"/>
      <c r="AE18" s="77"/>
      <c r="AF18" s="77"/>
      <c r="AG18" s="77"/>
      <c r="AH18" s="77"/>
      <c r="AI18" s="77"/>
      <c r="AJ18" s="86"/>
      <c r="AK18" s="77"/>
      <c r="AL18" s="38"/>
      <c r="AM18" s="38"/>
    </row>
    <row r="19" spans="1:39" ht="12.75" customHeight="1" x14ac:dyDescent="0.35">
      <c r="A19" s="52">
        <f t="shared" si="0"/>
        <v>2</v>
      </c>
      <c r="B19" s="67"/>
      <c r="C19" s="53"/>
      <c r="D19" s="53"/>
      <c r="E19" s="53"/>
      <c r="F19" s="53"/>
      <c r="G19" s="53"/>
      <c r="H19" s="53"/>
      <c r="I19" s="54"/>
      <c r="J19" s="83"/>
      <c r="K19" s="55"/>
      <c r="L19" s="55"/>
      <c r="M19" s="84"/>
      <c r="N19" s="84"/>
      <c r="O19" s="85"/>
      <c r="P19" s="85"/>
      <c r="Q19" s="85" t="s">
        <v>123</v>
      </c>
      <c r="R19" s="85" t="s">
        <v>123</v>
      </c>
      <c r="S19" s="55">
        <v>9999</v>
      </c>
      <c r="T19" s="53">
        <f>(J19+K19+L19)+IF((VLOOKUP(Q19,MogulsDD!$A$1:$D$1000,4,FALSE)*(M19+O19)/2)&gt;3.75,3.75,VLOOKUP(Q19,MogulsDD!$A$1:$D$1000,4,FALSE)*(M19+O19)/2)+IF((VLOOKUP(R19,MogulsDD!$A$1:$D$1000,4,FALSE)*(N19+P19)/2)&gt;3.75,3.75,VLOOKUP(R19,MogulsDD!$A$1:$D$1000,4,FALSE)*(N19+P19)/2)+IF((18-12*S19/$K$5)&gt;7.5,7.5,IF((18-12*S19/$K$5)&lt;0,0,(18-12*S19/$K$5)))</f>
        <v>0</v>
      </c>
      <c r="U19" s="77"/>
      <c r="V19" s="77"/>
      <c r="W19" s="77"/>
      <c r="X19" s="77"/>
      <c r="Y19" s="77"/>
      <c r="Z19" s="77"/>
      <c r="AA19" s="77"/>
      <c r="AB19" s="77"/>
      <c r="AC19" s="77"/>
      <c r="AD19" s="77"/>
      <c r="AE19" s="77"/>
      <c r="AF19" s="77"/>
      <c r="AG19" s="77"/>
      <c r="AH19" s="77"/>
      <c r="AI19" s="77"/>
      <c r="AJ19" s="86"/>
      <c r="AK19" s="77"/>
      <c r="AL19" s="38"/>
      <c r="AM19" s="38"/>
    </row>
    <row r="20" spans="1:39" ht="12.75" customHeight="1" x14ac:dyDescent="0.35">
      <c r="A20" s="52">
        <f t="shared" si="0"/>
        <v>2</v>
      </c>
      <c r="B20" s="67"/>
      <c r="C20" s="53"/>
      <c r="D20" s="53"/>
      <c r="E20" s="53"/>
      <c r="F20" s="53"/>
      <c r="G20" s="53"/>
      <c r="H20" s="53"/>
      <c r="I20" s="54"/>
      <c r="J20" s="87"/>
      <c r="K20" s="57"/>
      <c r="L20" s="57"/>
      <c r="M20" s="88"/>
      <c r="N20" s="88"/>
      <c r="O20" s="85"/>
      <c r="P20" s="85"/>
      <c r="Q20" s="85" t="s">
        <v>123</v>
      </c>
      <c r="R20" s="85" t="s">
        <v>123</v>
      </c>
      <c r="S20" s="55">
        <v>9999</v>
      </c>
      <c r="T20" s="53">
        <f>(J20+K20+L20)+IF((VLOOKUP(Q20,MogulsDD!$A$1:$D$1000,4,FALSE)*(M20+O20)/2)&gt;3.75,3.75,VLOOKUP(Q20,MogulsDD!$A$1:$D$1000,4,FALSE)*(M20+O20)/2)+IF((VLOOKUP(R20,MogulsDD!$A$1:$D$1000,4,FALSE)*(N20+P20)/2)&gt;3.75,3.75,VLOOKUP(R20,MogulsDD!$A$1:$D$1000,4,FALSE)*(N20+P20)/2)+IF((18-12*S20/$K$5)&gt;7.5,7.5,IF((18-12*S20/$K$5)&lt;0,0,(18-12*S20/$K$5)))</f>
        <v>0</v>
      </c>
      <c r="U20" s="77"/>
      <c r="V20" s="77"/>
      <c r="W20" s="77"/>
      <c r="X20" s="77"/>
      <c r="Y20" s="77"/>
      <c r="Z20" s="77"/>
      <c r="AA20" s="77"/>
      <c r="AB20" s="77"/>
      <c r="AC20" s="77"/>
      <c r="AD20" s="77"/>
      <c r="AE20" s="77"/>
      <c r="AF20" s="77"/>
      <c r="AG20" s="77"/>
      <c r="AH20" s="77"/>
      <c r="AI20" s="77"/>
      <c r="AJ20" s="86"/>
      <c r="AK20" s="77"/>
      <c r="AL20" s="38"/>
      <c r="AM20" s="38"/>
    </row>
    <row r="21" spans="1:39" ht="12.75" customHeight="1" x14ac:dyDescent="0.35">
      <c r="A21" s="52">
        <f t="shared" si="0"/>
        <v>2</v>
      </c>
      <c r="B21" s="67"/>
      <c r="C21" s="53"/>
      <c r="D21" s="53"/>
      <c r="E21" s="53"/>
      <c r="F21" s="53"/>
      <c r="G21" s="53"/>
      <c r="H21" s="53"/>
      <c r="I21" s="54"/>
      <c r="J21" s="87"/>
      <c r="K21" s="57"/>
      <c r="L21" s="57"/>
      <c r="M21" s="88"/>
      <c r="N21" s="88"/>
      <c r="O21" s="85"/>
      <c r="P21" s="85"/>
      <c r="Q21" s="85" t="s">
        <v>123</v>
      </c>
      <c r="R21" s="85" t="s">
        <v>123</v>
      </c>
      <c r="S21" s="55">
        <v>9999</v>
      </c>
      <c r="T21" s="53">
        <f>(J21+K21+L21)+IF((VLOOKUP(Q21,MogulsDD!$A$1:$D$1000,4,FALSE)*(M21+O21)/2)&gt;3.75,3.75,VLOOKUP(Q21,MogulsDD!$A$1:$D$1000,4,FALSE)*(M21+O21)/2)+IF((VLOOKUP(R21,MogulsDD!$A$1:$D$1000,4,FALSE)*(N21+P21)/2)&gt;3.75,3.75,VLOOKUP(R21,MogulsDD!$A$1:$D$1000,4,FALSE)*(N21+P21)/2)+IF((18-12*S21/$K$5)&gt;7.5,7.5,IF((18-12*S21/$K$5)&lt;0,0,(18-12*S21/$K$5)))</f>
        <v>0</v>
      </c>
      <c r="U21" s="77"/>
      <c r="V21" s="77"/>
      <c r="W21" s="77"/>
      <c r="X21" s="77"/>
      <c r="Y21" s="77"/>
      <c r="Z21" s="77"/>
      <c r="AA21" s="77"/>
      <c r="AB21" s="77"/>
      <c r="AC21" s="77"/>
      <c r="AD21" s="77"/>
      <c r="AE21" s="77"/>
      <c r="AF21" s="77"/>
      <c r="AG21" s="77"/>
      <c r="AH21" s="77"/>
      <c r="AI21" s="77"/>
      <c r="AJ21" s="86"/>
      <c r="AK21" s="77"/>
      <c r="AL21" s="38"/>
      <c r="AM21" s="38"/>
    </row>
    <row r="22" spans="1:39" ht="12.75" customHeight="1" x14ac:dyDescent="0.35">
      <c r="A22" s="52">
        <f t="shared" si="0"/>
        <v>2</v>
      </c>
      <c r="B22" s="67"/>
      <c r="C22" s="53"/>
      <c r="D22" s="53"/>
      <c r="E22" s="53"/>
      <c r="F22" s="53"/>
      <c r="G22" s="53"/>
      <c r="H22" s="53"/>
      <c r="I22" s="54"/>
      <c r="J22" s="87"/>
      <c r="K22" s="57"/>
      <c r="L22" s="57"/>
      <c r="M22" s="88"/>
      <c r="N22" s="88"/>
      <c r="O22" s="85"/>
      <c r="P22" s="85"/>
      <c r="Q22" s="85" t="s">
        <v>123</v>
      </c>
      <c r="R22" s="85" t="s">
        <v>123</v>
      </c>
      <c r="S22" s="55">
        <v>9999</v>
      </c>
      <c r="T22" s="53">
        <f>(J22+K22+L22)+IF((VLOOKUP(Q22,MogulsDD!$A$1:$D$1000,4,FALSE)*(M22+O22)/2)&gt;3.75,3.75,VLOOKUP(Q22,MogulsDD!$A$1:$D$1000,4,FALSE)*(M22+O22)/2)+IF((VLOOKUP(R22,MogulsDD!$A$1:$D$1000,4,FALSE)*(N22+P22)/2)&gt;3.75,3.75,VLOOKUP(R22,MogulsDD!$A$1:$D$1000,4,FALSE)*(N22+P22)/2)+IF((18-12*S22/$K$5)&gt;7.5,7.5,IF((18-12*S22/$K$5)&lt;0,0,(18-12*S22/$K$5)))</f>
        <v>0</v>
      </c>
      <c r="U22" s="77"/>
      <c r="V22" s="77"/>
      <c r="W22" s="77"/>
      <c r="X22" s="77"/>
      <c r="Y22" s="77"/>
      <c r="Z22" s="77"/>
      <c r="AA22" s="77"/>
      <c r="AB22" s="77"/>
      <c r="AC22" s="77"/>
      <c r="AD22" s="77"/>
      <c r="AE22" s="77"/>
      <c r="AF22" s="77"/>
      <c r="AG22" s="77"/>
      <c r="AH22" s="77"/>
      <c r="AI22" s="77"/>
      <c r="AJ22" s="86"/>
      <c r="AK22" s="77"/>
      <c r="AL22" s="38"/>
      <c r="AM22" s="38"/>
    </row>
    <row r="23" spans="1:39" ht="12.75" customHeight="1" x14ac:dyDescent="0.35">
      <c r="A23" s="52">
        <f t="shared" si="0"/>
        <v>2</v>
      </c>
      <c r="B23" s="67"/>
      <c r="C23" s="53"/>
      <c r="D23" s="53"/>
      <c r="E23" s="53"/>
      <c r="F23" s="53"/>
      <c r="G23" s="53"/>
      <c r="H23" s="53"/>
      <c r="I23" s="54"/>
      <c r="J23" s="87"/>
      <c r="K23" s="57"/>
      <c r="L23" s="57"/>
      <c r="M23" s="88"/>
      <c r="N23" s="88"/>
      <c r="O23" s="85"/>
      <c r="P23" s="85"/>
      <c r="Q23" s="85" t="s">
        <v>123</v>
      </c>
      <c r="R23" s="85" t="s">
        <v>123</v>
      </c>
      <c r="S23" s="55">
        <v>9999</v>
      </c>
      <c r="T23" s="53">
        <f>(J23+K23+L23)+IF((VLOOKUP(Q23,MogulsDD!$A$1:$D$1000,4,FALSE)*(M23+O23)/2)&gt;3.75,3.75,VLOOKUP(Q23,MogulsDD!$A$1:$D$1000,4,FALSE)*(M23+O23)/2)+IF((VLOOKUP(R23,MogulsDD!$A$1:$D$1000,4,FALSE)*(N23+P23)/2)&gt;3.75,3.75,VLOOKUP(R23,MogulsDD!$A$1:$D$1000,4,FALSE)*(N23+P23)/2)+IF((18-12*S23/$K$5)&gt;7.5,7.5,IF((18-12*S23/$K$5)&lt;0,0,(18-12*S23/$K$5)))</f>
        <v>0</v>
      </c>
      <c r="U23" s="77"/>
      <c r="V23" s="77"/>
      <c r="W23" s="77"/>
      <c r="X23" s="77"/>
      <c r="Y23" s="77"/>
      <c r="Z23" s="77"/>
      <c r="AA23" s="77"/>
      <c r="AB23" s="77"/>
      <c r="AC23" s="77"/>
      <c r="AD23" s="77"/>
      <c r="AE23" s="77"/>
      <c r="AF23" s="77"/>
      <c r="AG23" s="77"/>
      <c r="AH23" s="77"/>
      <c r="AI23" s="77"/>
      <c r="AJ23" s="86"/>
      <c r="AK23" s="77"/>
      <c r="AL23" s="38"/>
      <c r="AM23" s="38"/>
    </row>
    <row r="24" spans="1:39" ht="12.75" customHeight="1" x14ac:dyDescent="0.35">
      <c r="A24" s="52">
        <f t="shared" si="0"/>
        <v>2</v>
      </c>
      <c r="B24" s="67"/>
      <c r="C24" s="53"/>
      <c r="D24" s="53"/>
      <c r="E24" s="53"/>
      <c r="F24" s="53"/>
      <c r="G24" s="53"/>
      <c r="H24" s="53"/>
      <c r="I24" s="54"/>
      <c r="J24" s="87"/>
      <c r="K24" s="57"/>
      <c r="L24" s="57"/>
      <c r="M24" s="88"/>
      <c r="N24" s="88"/>
      <c r="O24" s="85"/>
      <c r="P24" s="85"/>
      <c r="Q24" s="85" t="s">
        <v>123</v>
      </c>
      <c r="R24" s="85" t="s">
        <v>123</v>
      </c>
      <c r="S24" s="55">
        <v>9999</v>
      </c>
      <c r="T24" s="53">
        <f>(J24+K24+L24)+IF((VLOOKUP(Q24,MogulsDD!$A$1:$D$1000,4,FALSE)*(M24+O24)/2)&gt;3.75,3.75,VLOOKUP(Q24,MogulsDD!$A$1:$D$1000,4,FALSE)*(M24+O24)/2)+IF((VLOOKUP(R24,MogulsDD!$A$1:$D$1000,4,FALSE)*(N24+P24)/2)&gt;3.75,3.75,VLOOKUP(R24,MogulsDD!$A$1:$D$1000,4,FALSE)*(N24+P24)/2)+IF((18-12*S24/$K$5)&gt;7.5,7.5,IF((18-12*S24/$K$5)&lt;0,0,(18-12*S24/$K$5)))</f>
        <v>0</v>
      </c>
      <c r="U24" s="77"/>
      <c r="V24" s="77"/>
      <c r="W24" s="77"/>
      <c r="X24" s="77"/>
      <c r="Y24" s="77"/>
      <c r="Z24" s="77"/>
      <c r="AA24" s="77"/>
      <c r="AB24" s="77"/>
      <c r="AC24" s="77"/>
      <c r="AD24" s="77"/>
      <c r="AE24" s="77"/>
      <c r="AF24" s="77"/>
      <c r="AG24" s="77"/>
      <c r="AH24" s="77"/>
      <c r="AI24" s="77"/>
      <c r="AJ24" s="86"/>
      <c r="AK24" s="77"/>
      <c r="AL24" s="38"/>
      <c r="AM24" s="38"/>
    </row>
    <row r="25" spans="1:39" ht="12.75" customHeight="1" x14ac:dyDescent="0.35">
      <c r="A25" s="52">
        <f t="shared" si="0"/>
        <v>2</v>
      </c>
      <c r="B25" s="67"/>
      <c r="C25" s="53"/>
      <c r="D25" s="53"/>
      <c r="E25" s="53"/>
      <c r="F25" s="53"/>
      <c r="G25" s="53"/>
      <c r="H25" s="53"/>
      <c r="I25" s="54"/>
      <c r="J25" s="87"/>
      <c r="K25" s="57"/>
      <c r="L25" s="57"/>
      <c r="M25" s="88"/>
      <c r="N25" s="88"/>
      <c r="O25" s="85"/>
      <c r="P25" s="85"/>
      <c r="Q25" s="85" t="s">
        <v>123</v>
      </c>
      <c r="R25" s="85" t="s">
        <v>123</v>
      </c>
      <c r="S25" s="55">
        <v>9999</v>
      </c>
      <c r="T25" s="53">
        <f>(J25+K25+L25)+IF((VLOOKUP(Q25,MogulsDD!$A$1:$D$1000,4,FALSE)*(M25+O25)/2)&gt;3.75,3.75,VLOOKUP(Q25,MogulsDD!$A$1:$D$1000,4,FALSE)*(M25+O25)/2)+IF((VLOOKUP(R25,MogulsDD!$A$1:$D$1000,4,FALSE)*(N25+P25)/2)&gt;3.75,3.75,VLOOKUP(R25,MogulsDD!$A$1:$D$1000,4,FALSE)*(N25+P25)/2)+IF((18-12*S25/$K$5)&gt;7.5,7.5,IF((18-12*S25/$K$5)&lt;0,0,(18-12*S25/$K$5)))</f>
        <v>0</v>
      </c>
      <c r="U25" s="77"/>
      <c r="V25" s="77"/>
      <c r="W25" s="77"/>
      <c r="X25" s="77"/>
      <c r="Y25" s="77"/>
      <c r="Z25" s="77"/>
      <c r="AA25" s="77"/>
      <c r="AB25" s="77"/>
      <c r="AC25" s="77"/>
      <c r="AD25" s="77"/>
      <c r="AE25" s="77"/>
      <c r="AF25" s="77"/>
      <c r="AG25" s="77"/>
      <c r="AH25" s="77"/>
      <c r="AI25" s="77"/>
      <c r="AJ25" s="86"/>
      <c r="AK25" s="77"/>
      <c r="AL25" s="38"/>
      <c r="AM25" s="38"/>
    </row>
    <row r="26" spans="1:39" ht="12.75" customHeight="1" x14ac:dyDescent="0.35">
      <c r="A26" s="52">
        <f t="shared" si="0"/>
        <v>2</v>
      </c>
      <c r="B26" s="67"/>
      <c r="C26" s="53"/>
      <c r="D26" s="53"/>
      <c r="E26" s="53"/>
      <c r="F26" s="53"/>
      <c r="G26" s="53"/>
      <c r="H26" s="53"/>
      <c r="I26" s="54"/>
      <c r="J26" s="87"/>
      <c r="K26" s="57"/>
      <c r="L26" s="57"/>
      <c r="M26" s="88"/>
      <c r="N26" s="88"/>
      <c r="O26" s="85"/>
      <c r="P26" s="85"/>
      <c r="Q26" s="85" t="s">
        <v>123</v>
      </c>
      <c r="R26" s="85" t="s">
        <v>123</v>
      </c>
      <c r="S26" s="55">
        <v>9999</v>
      </c>
      <c r="T26" s="53">
        <f>(J26+K26+L26)+IF((VLOOKUP(Q26,MogulsDD!$A$1:$D$1000,4,FALSE)*(M26+O26)/2)&gt;3.75,3.75,VLOOKUP(Q26,MogulsDD!$A$1:$D$1000,4,FALSE)*(M26+O26)/2)+IF((VLOOKUP(R26,MogulsDD!$A$1:$D$1000,4,FALSE)*(N26+P26)/2)&gt;3.75,3.75,VLOOKUP(R26,MogulsDD!$A$1:$D$1000,4,FALSE)*(N26+P26)/2)+IF((18-12*S26/$K$5)&gt;7.5,7.5,IF((18-12*S26/$K$5)&lt;0,0,(18-12*S26/$K$5)))</f>
        <v>0</v>
      </c>
      <c r="U26" s="77"/>
      <c r="V26" s="77"/>
      <c r="W26" s="77"/>
      <c r="X26" s="77"/>
      <c r="Y26" s="77"/>
      <c r="Z26" s="77"/>
      <c r="AA26" s="77"/>
      <c r="AB26" s="77"/>
      <c r="AC26" s="77"/>
      <c r="AD26" s="77"/>
      <c r="AE26" s="77"/>
      <c r="AF26" s="77"/>
      <c r="AG26" s="77"/>
      <c r="AH26" s="77"/>
      <c r="AI26" s="77"/>
      <c r="AJ26" s="86"/>
      <c r="AK26" s="77"/>
      <c r="AL26" s="38"/>
      <c r="AM26" s="38"/>
    </row>
    <row r="27" spans="1:39" ht="12.75" customHeight="1" x14ac:dyDescent="0.35">
      <c r="A27" s="52">
        <f t="shared" si="0"/>
        <v>2</v>
      </c>
      <c r="B27" s="67"/>
      <c r="C27" s="53"/>
      <c r="D27" s="53"/>
      <c r="E27" s="53"/>
      <c r="F27" s="53"/>
      <c r="G27" s="53"/>
      <c r="H27" s="53"/>
      <c r="I27" s="54"/>
      <c r="J27" s="87"/>
      <c r="K27" s="57"/>
      <c r="L27" s="57"/>
      <c r="M27" s="88"/>
      <c r="N27" s="88"/>
      <c r="O27" s="85"/>
      <c r="P27" s="85"/>
      <c r="Q27" s="85" t="s">
        <v>123</v>
      </c>
      <c r="R27" s="85" t="s">
        <v>123</v>
      </c>
      <c r="S27" s="55">
        <v>9999</v>
      </c>
      <c r="T27" s="53">
        <f>(J27+K27+L27)+IF((VLOOKUP(Q27,MogulsDD!$A$1:$D$1000,4,FALSE)*(M27+O27)/2)&gt;3.75,3.75,VLOOKUP(Q27,MogulsDD!$A$1:$D$1000,4,FALSE)*(M27+O27)/2)+IF((VLOOKUP(R27,MogulsDD!$A$1:$D$1000,4,FALSE)*(N27+P27)/2)&gt;3.75,3.75,VLOOKUP(R27,MogulsDD!$A$1:$D$1000,4,FALSE)*(N27+P27)/2)+IF((18-12*S27/$K$5)&gt;7.5,7.5,IF((18-12*S27/$K$5)&lt;0,0,(18-12*S27/$K$5)))</f>
        <v>0</v>
      </c>
      <c r="U27" s="77"/>
      <c r="V27" s="77"/>
      <c r="W27" s="77"/>
      <c r="X27" s="77"/>
      <c r="Y27" s="77"/>
      <c r="Z27" s="77"/>
      <c r="AA27" s="77"/>
      <c r="AB27" s="77"/>
      <c r="AC27" s="77"/>
      <c r="AD27" s="77"/>
      <c r="AE27" s="77"/>
      <c r="AF27" s="77"/>
      <c r="AG27" s="77"/>
      <c r="AH27" s="77"/>
      <c r="AI27" s="77"/>
      <c r="AJ27" s="86"/>
      <c r="AK27" s="77"/>
      <c r="AL27" s="38"/>
      <c r="AM27" s="38"/>
    </row>
    <row r="28" spans="1:39" ht="12.75" customHeight="1" x14ac:dyDescent="0.35">
      <c r="A28" s="52">
        <f t="shared" si="0"/>
        <v>2</v>
      </c>
      <c r="B28" s="67"/>
      <c r="C28" s="53"/>
      <c r="D28" s="53"/>
      <c r="E28" s="53"/>
      <c r="F28" s="53"/>
      <c r="G28" s="53"/>
      <c r="H28" s="53"/>
      <c r="I28" s="54"/>
      <c r="J28" s="87"/>
      <c r="K28" s="57"/>
      <c r="L28" s="57"/>
      <c r="M28" s="88"/>
      <c r="N28" s="88"/>
      <c r="O28" s="85"/>
      <c r="P28" s="85"/>
      <c r="Q28" s="85" t="s">
        <v>123</v>
      </c>
      <c r="R28" s="85" t="s">
        <v>123</v>
      </c>
      <c r="S28" s="55">
        <v>9999</v>
      </c>
      <c r="T28" s="53">
        <f>(J28+K28+L28)+IF((VLOOKUP(Q28,MogulsDD!$A$1:$D$1000,4,FALSE)*(M28+O28)/2)&gt;3.75,3.75,VLOOKUP(Q28,MogulsDD!$A$1:$D$1000,4,FALSE)*(M28+O28)/2)+IF((VLOOKUP(R28,MogulsDD!$A$1:$D$1000,4,FALSE)*(N28+P28)/2)&gt;3.75,3.75,VLOOKUP(R28,MogulsDD!$A$1:$D$1000,4,FALSE)*(N28+P28)/2)+IF((18-12*S28/$K$5)&gt;7.5,7.5,IF((18-12*S28/$K$5)&lt;0,0,(18-12*S28/$K$5)))</f>
        <v>0</v>
      </c>
      <c r="U28" s="77"/>
      <c r="V28" s="77"/>
      <c r="W28" s="77"/>
      <c r="X28" s="77"/>
      <c r="Y28" s="77"/>
      <c r="Z28" s="77"/>
      <c r="AA28" s="77"/>
      <c r="AB28" s="77"/>
      <c r="AC28" s="77"/>
      <c r="AD28" s="77"/>
      <c r="AE28" s="77"/>
      <c r="AF28" s="77"/>
      <c r="AG28" s="77"/>
      <c r="AH28" s="77"/>
      <c r="AI28" s="77"/>
      <c r="AJ28" s="86"/>
      <c r="AK28" s="77"/>
      <c r="AL28" s="38"/>
      <c r="AM28" s="38"/>
    </row>
    <row r="29" spans="1:39" ht="12.75" customHeight="1" x14ac:dyDescent="0.35">
      <c r="A29" s="52">
        <f t="shared" si="0"/>
        <v>2</v>
      </c>
      <c r="B29" s="67"/>
      <c r="C29" s="53"/>
      <c r="D29" s="53"/>
      <c r="E29" s="53"/>
      <c r="F29" s="53"/>
      <c r="G29" s="53"/>
      <c r="H29" s="53"/>
      <c r="I29" s="54"/>
      <c r="J29" s="87"/>
      <c r="K29" s="57"/>
      <c r="L29" s="57"/>
      <c r="M29" s="88"/>
      <c r="N29" s="88"/>
      <c r="O29" s="85"/>
      <c r="P29" s="85"/>
      <c r="Q29" s="85" t="s">
        <v>123</v>
      </c>
      <c r="R29" s="85" t="s">
        <v>123</v>
      </c>
      <c r="S29" s="55">
        <v>9999</v>
      </c>
      <c r="T29" s="53">
        <f>(J29+K29+L29)+IF((VLOOKUP(Q29,MogulsDD!$A$1:$D$1000,4,FALSE)*(M29+O29)/2)&gt;3.75,3.75,VLOOKUP(Q29,MogulsDD!$A$1:$D$1000,4,FALSE)*(M29+O29)/2)+IF((VLOOKUP(R29,MogulsDD!$A$1:$D$1000,4,FALSE)*(N29+P29)/2)&gt;3.75,3.75,VLOOKUP(R29,MogulsDD!$A$1:$D$1000,4,FALSE)*(N29+P29)/2)+IF((18-12*S29/$K$5)&gt;7.5,7.5,IF((18-12*S29/$K$5)&lt;0,0,(18-12*S29/$K$5)))</f>
        <v>0</v>
      </c>
      <c r="U29" s="77"/>
      <c r="V29" s="77"/>
      <c r="W29" s="77"/>
      <c r="X29" s="77"/>
      <c r="Y29" s="77"/>
      <c r="Z29" s="77"/>
      <c r="AA29" s="77"/>
      <c r="AB29" s="77"/>
      <c r="AC29" s="77"/>
      <c r="AD29" s="77"/>
      <c r="AE29" s="77"/>
      <c r="AF29" s="77"/>
      <c r="AG29" s="77"/>
      <c r="AH29" s="77"/>
      <c r="AI29" s="77"/>
      <c r="AJ29" s="86"/>
      <c r="AK29" s="77"/>
      <c r="AL29" s="38"/>
      <c r="AM29" s="38"/>
    </row>
    <row r="30" spans="1:39" ht="12.75" customHeight="1" x14ac:dyDescent="0.35">
      <c r="A30" s="52">
        <f t="shared" si="0"/>
        <v>2</v>
      </c>
      <c r="B30" s="67"/>
      <c r="C30" s="53"/>
      <c r="D30" s="53"/>
      <c r="E30" s="53"/>
      <c r="F30" s="53"/>
      <c r="G30" s="53"/>
      <c r="H30" s="53"/>
      <c r="I30" s="54"/>
      <c r="J30" s="87"/>
      <c r="K30" s="57"/>
      <c r="L30" s="57"/>
      <c r="M30" s="88"/>
      <c r="N30" s="88"/>
      <c r="O30" s="85"/>
      <c r="P30" s="85"/>
      <c r="Q30" s="85" t="s">
        <v>123</v>
      </c>
      <c r="R30" s="85" t="s">
        <v>123</v>
      </c>
      <c r="S30" s="55">
        <v>9999</v>
      </c>
      <c r="T30" s="53">
        <f>(J30+K30+L30)+IF((VLOOKUP(Q30,MogulsDD!$A$1:$D$1000,4,FALSE)*(M30+O30)/2)&gt;3.75,3.75,VLOOKUP(Q30,MogulsDD!$A$1:$D$1000,4,FALSE)*(M30+O30)/2)+IF((VLOOKUP(R30,MogulsDD!$A$1:$D$1000,4,FALSE)*(N30+P30)/2)&gt;3.75,3.75,VLOOKUP(R30,MogulsDD!$A$1:$D$1000,4,FALSE)*(N30+P30)/2)+IF((18-12*S30/$K$5)&gt;7.5,7.5,IF((18-12*S30/$K$5)&lt;0,0,(18-12*S30/$K$5)))</f>
        <v>0</v>
      </c>
      <c r="U30" s="77"/>
      <c r="V30" s="77"/>
      <c r="W30" s="77"/>
      <c r="X30" s="77"/>
      <c r="Y30" s="77"/>
      <c r="Z30" s="77"/>
      <c r="AA30" s="77"/>
      <c r="AB30" s="77"/>
      <c r="AC30" s="77"/>
      <c r="AD30" s="77"/>
      <c r="AE30" s="77"/>
      <c r="AF30" s="77"/>
      <c r="AG30" s="77"/>
      <c r="AH30" s="77"/>
      <c r="AI30" s="77"/>
      <c r="AJ30" s="86"/>
      <c r="AK30" s="77"/>
      <c r="AL30" s="38"/>
      <c r="AM30" s="38"/>
    </row>
    <row r="31" spans="1:39" ht="12.75" customHeight="1" x14ac:dyDescent="0.35">
      <c r="A31" s="52">
        <f t="shared" si="0"/>
        <v>2</v>
      </c>
      <c r="B31" s="67"/>
      <c r="C31" s="53"/>
      <c r="D31" s="53"/>
      <c r="E31" s="53"/>
      <c r="F31" s="53"/>
      <c r="G31" s="53"/>
      <c r="H31" s="53"/>
      <c r="I31" s="54"/>
      <c r="J31" s="87"/>
      <c r="K31" s="57"/>
      <c r="L31" s="57"/>
      <c r="M31" s="88"/>
      <c r="N31" s="88"/>
      <c r="O31" s="85"/>
      <c r="P31" s="85"/>
      <c r="Q31" s="85" t="s">
        <v>123</v>
      </c>
      <c r="R31" s="85" t="s">
        <v>123</v>
      </c>
      <c r="S31" s="55">
        <v>9999</v>
      </c>
      <c r="T31" s="53">
        <f>(J31+K31+L31)+IF((VLOOKUP(Q31,MogulsDD!$A$1:$D$1000,4,FALSE)*(M31+O31)/2)&gt;3.75,3.75,VLOOKUP(Q31,MogulsDD!$A$1:$D$1000,4,FALSE)*(M31+O31)/2)+IF((VLOOKUP(R31,MogulsDD!$A$1:$D$1000,4,FALSE)*(N31+P31)/2)&gt;3.75,3.75,VLOOKUP(R31,MogulsDD!$A$1:$D$1000,4,FALSE)*(N31+P31)/2)+IF((18-12*S31/$K$5)&gt;7.5,7.5,IF((18-12*S31/$K$5)&lt;0,0,(18-12*S31/$K$5)))</f>
        <v>0</v>
      </c>
      <c r="U31" s="77"/>
      <c r="V31" s="77"/>
      <c r="W31" s="77"/>
      <c r="X31" s="77"/>
      <c r="Y31" s="77"/>
      <c r="Z31" s="77"/>
      <c r="AA31" s="77"/>
      <c r="AB31" s="77"/>
      <c r="AC31" s="77"/>
      <c r="AD31" s="77"/>
      <c r="AE31" s="77"/>
      <c r="AF31" s="77"/>
      <c r="AG31" s="77"/>
      <c r="AH31" s="77"/>
      <c r="AI31" s="77"/>
      <c r="AJ31" s="86"/>
      <c r="AK31" s="77"/>
      <c r="AL31" s="38"/>
      <c r="AM31" s="38"/>
    </row>
    <row r="32" spans="1:39" ht="12.75" customHeight="1" x14ac:dyDescent="0.35">
      <c r="A32" s="52">
        <f t="shared" si="0"/>
        <v>2</v>
      </c>
      <c r="B32" s="67"/>
      <c r="C32" s="53"/>
      <c r="D32" s="53"/>
      <c r="E32" s="53"/>
      <c r="F32" s="53"/>
      <c r="G32" s="53"/>
      <c r="H32" s="53"/>
      <c r="I32" s="54"/>
      <c r="J32" s="87"/>
      <c r="K32" s="57"/>
      <c r="L32" s="57"/>
      <c r="M32" s="88"/>
      <c r="N32" s="88"/>
      <c r="O32" s="85"/>
      <c r="P32" s="85"/>
      <c r="Q32" s="85" t="s">
        <v>123</v>
      </c>
      <c r="R32" s="85" t="s">
        <v>123</v>
      </c>
      <c r="S32" s="55">
        <v>9999</v>
      </c>
      <c r="T32" s="53">
        <f>(J32+K32+L32)+IF((VLOOKUP(Q32,MogulsDD!$A$1:$D$1000,4,FALSE)*(M32+O32)/2)&gt;3.75,3.75,VLOOKUP(Q32,MogulsDD!$A$1:$D$1000,4,FALSE)*(M32+O32)/2)+IF((VLOOKUP(R32,MogulsDD!$A$1:$D$1000,4,FALSE)*(N32+P32)/2)&gt;3.75,3.75,VLOOKUP(R32,MogulsDD!$A$1:$D$1000,4,FALSE)*(N32+P32)/2)+IF((18-12*S32/$K$5)&gt;7.5,7.5,IF((18-12*S32/$K$5)&lt;0,0,(18-12*S32/$K$5)))</f>
        <v>0</v>
      </c>
      <c r="U32" s="77"/>
      <c r="V32" s="77"/>
      <c r="W32" s="77"/>
      <c r="X32" s="77"/>
      <c r="Y32" s="77"/>
      <c r="Z32" s="77"/>
      <c r="AA32" s="77"/>
      <c r="AB32" s="77"/>
      <c r="AC32" s="77"/>
      <c r="AD32" s="77"/>
      <c r="AE32" s="77"/>
      <c r="AF32" s="77"/>
      <c r="AG32" s="77"/>
      <c r="AH32" s="77"/>
      <c r="AI32" s="77"/>
      <c r="AJ32" s="86"/>
      <c r="AK32" s="77"/>
      <c r="AL32" s="38"/>
      <c r="AM32" s="38"/>
    </row>
    <row r="33" spans="1:39" ht="12.75" customHeight="1" x14ac:dyDescent="0.35">
      <c r="A33" s="52">
        <f t="shared" si="0"/>
        <v>2</v>
      </c>
      <c r="B33" s="67"/>
      <c r="C33" s="53"/>
      <c r="D33" s="53"/>
      <c r="E33" s="53"/>
      <c r="F33" s="53"/>
      <c r="G33" s="53"/>
      <c r="H33" s="53"/>
      <c r="I33" s="54"/>
      <c r="J33" s="87"/>
      <c r="K33" s="57"/>
      <c r="L33" s="57"/>
      <c r="M33" s="88"/>
      <c r="N33" s="88"/>
      <c r="O33" s="85"/>
      <c r="P33" s="85"/>
      <c r="Q33" s="85" t="s">
        <v>123</v>
      </c>
      <c r="R33" s="85" t="s">
        <v>123</v>
      </c>
      <c r="S33" s="55">
        <v>9999</v>
      </c>
      <c r="T33" s="53">
        <f>(J33+K33+L33)+IF((VLOOKUP(Q33,MogulsDD!$A$1:$D$1000,4,FALSE)*(M33+O33)/2)&gt;3.75,3.75,VLOOKUP(Q33,MogulsDD!$A$1:$D$1000,4,FALSE)*(M33+O33)/2)+IF((VLOOKUP(R33,MogulsDD!$A$1:$D$1000,4,FALSE)*(N33+P33)/2)&gt;3.75,3.75,VLOOKUP(R33,MogulsDD!$A$1:$D$1000,4,FALSE)*(N33+P33)/2)+IF((18-12*S33/$K$5)&gt;7.5,7.5,IF((18-12*S33/$K$5)&lt;0,0,(18-12*S33/$K$5)))</f>
        <v>0</v>
      </c>
      <c r="U33" s="77"/>
      <c r="V33" s="77"/>
      <c r="W33" s="77"/>
      <c r="X33" s="77"/>
      <c r="Y33" s="77"/>
      <c r="Z33" s="77"/>
      <c r="AA33" s="77"/>
      <c r="AB33" s="77"/>
      <c r="AC33" s="77"/>
      <c r="AD33" s="77"/>
      <c r="AE33" s="77"/>
      <c r="AF33" s="77"/>
      <c r="AG33" s="77"/>
      <c r="AH33" s="77"/>
      <c r="AI33" s="77"/>
      <c r="AJ33" s="86"/>
      <c r="AK33" s="77"/>
      <c r="AL33" s="38"/>
      <c r="AM33" s="38"/>
    </row>
    <row r="34" spans="1:39" ht="12.75" customHeight="1" x14ac:dyDescent="0.35">
      <c r="A34" s="52">
        <f t="shared" si="0"/>
        <v>2</v>
      </c>
      <c r="B34" s="67"/>
      <c r="C34" s="53"/>
      <c r="D34" s="53"/>
      <c r="E34" s="53"/>
      <c r="F34" s="53"/>
      <c r="G34" s="53"/>
      <c r="H34" s="53"/>
      <c r="I34" s="54"/>
      <c r="J34" s="87"/>
      <c r="K34" s="57"/>
      <c r="L34" s="57"/>
      <c r="M34" s="88"/>
      <c r="N34" s="88"/>
      <c r="O34" s="85"/>
      <c r="P34" s="85"/>
      <c r="Q34" s="85" t="s">
        <v>123</v>
      </c>
      <c r="R34" s="85" t="s">
        <v>123</v>
      </c>
      <c r="S34" s="55">
        <v>9999</v>
      </c>
      <c r="T34" s="53">
        <f>(J34+K34+L34)+IF((VLOOKUP(Q34,MogulsDD!$A$1:$D$1000,4,FALSE)*(M34+O34)/2)&gt;3.75,3.75,VLOOKUP(Q34,MogulsDD!$A$1:$D$1000,4,FALSE)*(M34+O34)/2)+IF((VLOOKUP(R34,MogulsDD!$A$1:$D$1000,4,FALSE)*(N34+P34)/2)&gt;3.75,3.75,VLOOKUP(R34,MogulsDD!$A$1:$D$1000,4,FALSE)*(N34+P34)/2)+IF((18-12*S34/$K$5)&gt;7.5,7.5,IF((18-12*S34/$K$5)&lt;0,0,(18-12*S34/$K$5)))</f>
        <v>0</v>
      </c>
      <c r="U34" s="77"/>
      <c r="V34" s="77"/>
      <c r="W34" s="77"/>
      <c r="X34" s="77"/>
      <c r="Y34" s="77"/>
      <c r="Z34" s="77"/>
      <c r="AA34" s="77"/>
      <c r="AB34" s="77"/>
      <c r="AC34" s="77"/>
      <c r="AD34" s="77"/>
      <c r="AE34" s="77"/>
      <c r="AF34" s="77"/>
      <c r="AG34" s="77"/>
      <c r="AH34" s="77"/>
      <c r="AI34" s="77"/>
      <c r="AJ34" s="86"/>
      <c r="AK34" s="77"/>
      <c r="AL34" s="38"/>
      <c r="AM34" s="38"/>
    </row>
    <row r="35" spans="1:39" ht="12.75" customHeight="1" x14ac:dyDescent="0.35">
      <c r="A35" s="52">
        <f t="shared" si="0"/>
        <v>2</v>
      </c>
      <c r="B35" s="67"/>
      <c r="C35" s="53"/>
      <c r="D35" s="53"/>
      <c r="E35" s="53"/>
      <c r="F35" s="53"/>
      <c r="G35" s="53"/>
      <c r="H35" s="53"/>
      <c r="I35" s="54"/>
      <c r="J35" s="87"/>
      <c r="K35" s="57"/>
      <c r="L35" s="57"/>
      <c r="M35" s="88"/>
      <c r="N35" s="88"/>
      <c r="O35" s="85"/>
      <c r="P35" s="85"/>
      <c r="Q35" s="85" t="s">
        <v>123</v>
      </c>
      <c r="R35" s="85" t="s">
        <v>123</v>
      </c>
      <c r="S35" s="55">
        <v>9999</v>
      </c>
      <c r="T35" s="53">
        <f>(J35+K35+L35)+IF((VLOOKUP(Q35,MogulsDD!$A$1:$D$1000,4,FALSE)*(M35+O35)/2)&gt;3.75,3.75,VLOOKUP(Q35,MogulsDD!$A$1:$D$1000,4,FALSE)*(M35+O35)/2)+IF((VLOOKUP(R35,MogulsDD!$A$1:$D$1000,4,FALSE)*(N35+P35)/2)&gt;3.75,3.75,VLOOKUP(R35,MogulsDD!$A$1:$D$1000,4,FALSE)*(N35+P35)/2)+IF((18-12*S35/$K$5)&gt;7.5,7.5,IF((18-12*S35/$K$5)&lt;0,0,(18-12*S35/$K$5)))</f>
        <v>0</v>
      </c>
      <c r="U35" s="77"/>
      <c r="V35" s="77"/>
      <c r="W35" s="77"/>
      <c r="X35" s="77"/>
      <c r="Y35" s="77"/>
      <c r="Z35" s="77"/>
      <c r="AA35" s="77"/>
      <c r="AB35" s="77"/>
      <c r="AC35" s="77"/>
      <c r="AD35" s="77"/>
      <c r="AE35" s="77"/>
      <c r="AF35" s="77"/>
      <c r="AG35" s="77"/>
      <c r="AH35" s="77"/>
      <c r="AI35" s="77"/>
      <c r="AJ35" s="86"/>
      <c r="AK35" s="77"/>
      <c r="AL35" s="38"/>
      <c r="AM35" s="38"/>
    </row>
    <row r="36" spans="1:39" ht="12.75" customHeight="1" x14ac:dyDescent="0.35">
      <c r="A36" s="52">
        <f t="shared" si="0"/>
        <v>2</v>
      </c>
      <c r="B36" s="67"/>
      <c r="C36" s="53"/>
      <c r="D36" s="53"/>
      <c r="E36" s="53"/>
      <c r="F36" s="53"/>
      <c r="G36" s="53"/>
      <c r="H36" s="53"/>
      <c r="I36" s="54"/>
      <c r="J36" s="87"/>
      <c r="K36" s="57"/>
      <c r="L36" s="57"/>
      <c r="M36" s="88"/>
      <c r="N36" s="88"/>
      <c r="O36" s="85"/>
      <c r="P36" s="85"/>
      <c r="Q36" s="85" t="s">
        <v>123</v>
      </c>
      <c r="R36" s="85" t="s">
        <v>123</v>
      </c>
      <c r="S36" s="55">
        <v>9999</v>
      </c>
      <c r="T36" s="53">
        <f>(J36+K36+L36)+IF((VLOOKUP(Q36,MogulsDD!$A$1:$D$1000,4,FALSE)*(M36+O36)/2)&gt;3.75,3.75,VLOOKUP(Q36,MogulsDD!$A$1:$D$1000,4,FALSE)*(M36+O36)/2)+IF((VLOOKUP(R36,MogulsDD!$A$1:$D$1000,4,FALSE)*(N36+P36)/2)&gt;3.75,3.75,VLOOKUP(R36,MogulsDD!$A$1:$D$1000,4,FALSE)*(N36+P36)/2)+IF((18-12*S36/$K$5)&gt;7.5,7.5,IF((18-12*S36/$K$5)&lt;0,0,(18-12*S36/$K$5)))</f>
        <v>0</v>
      </c>
      <c r="U36" s="77"/>
      <c r="V36" s="77"/>
      <c r="W36" s="77"/>
      <c r="X36" s="77"/>
      <c r="Y36" s="77"/>
      <c r="Z36" s="77"/>
      <c r="AA36" s="77"/>
      <c r="AB36" s="77"/>
      <c r="AC36" s="77"/>
      <c r="AD36" s="77"/>
      <c r="AE36" s="77"/>
      <c r="AF36" s="77"/>
      <c r="AG36" s="77"/>
      <c r="AH36" s="77"/>
      <c r="AI36" s="77"/>
      <c r="AJ36" s="86"/>
      <c r="AK36" s="77"/>
      <c r="AL36" s="38"/>
      <c r="AM36" s="38"/>
    </row>
    <row r="37" spans="1:39" ht="12.75" customHeight="1" x14ac:dyDescent="0.35">
      <c r="A37" s="52">
        <f t="shared" si="0"/>
        <v>2</v>
      </c>
      <c r="B37" s="76"/>
      <c r="C37" s="61"/>
      <c r="D37" s="61"/>
      <c r="E37" s="61"/>
      <c r="F37" s="61"/>
      <c r="G37" s="61"/>
      <c r="H37" s="61"/>
      <c r="I37" s="62"/>
      <c r="J37" s="89"/>
      <c r="K37" s="60"/>
      <c r="L37" s="60"/>
      <c r="M37" s="90"/>
      <c r="N37" s="90"/>
      <c r="O37" s="92"/>
      <c r="P37" s="92"/>
      <c r="Q37" s="85" t="s">
        <v>123</v>
      </c>
      <c r="R37" s="85" t="s">
        <v>123</v>
      </c>
      <c r="S37" s="55">
        <v>9999</v>
      </c>
      <c r="T37" s="53">
        <f>(J37+K37+L37)+IF((VLOOKUP(Q37,MogulsDD!$A$1:$D$1000,4,FALSE)*(M37+O37)/2)&gt;3.75,3.75,VLOOKUP(Q37,MogulsDD!$A$1:$D$1000,4,FALSE)*(M37+O37)/2)+IF((VLOOKUP(R37,MogulsDD!$A$1:$D$1000,4,FALSE)*(N37+P37)/2)&gt;3.75,3.75,VLOOKUP(R37,MogulsDD!$A$1:$D$1000,4,FALSE)*(N37+P37)/2)+IF((18-12*S37/$K$5)&gt;7.5,7.5,IF((18-12*S37/$K$5)&lt;0,0,(18-12*S37/$K$5)))</f>
        <v>0</v>
      </c>
      <c r="U37" s="77"/>
      <c r="V37" s="77"/>
      <c r="W37" s="77"/>
      <c r="X37" s="77"/>
      <c r="Y37" s="77"/>
      <c r="Z37" s="77"/>
      <c r="AA37" s="77"/>
      <c r="AB37" s="77"/>
      <c r="AC37" s="77"/>
      <c r="AD37" s="77"/>
      <c r="AE37" s="77"/>
      <c r="AF37" s="77"/>
      <c r="AG37" s="77"/>
      <c r="AH37" s="77"/>
      <c r="AI37" s="77"/>
      <c r="AJ37" s="86"/>
      <c r="AK37" s="77"/>
      <c r="AL37" s="38"/>
      <c r="AM37" s="38"/>
    </row>
    <row r="38" spans="1:39" ht="12.75" customHeight="1" x14ac:dyDescent="0.35">
      <c r="A38" s="40"/>
      <c r="B38" s="38"/>
      <c r="C38" s="38"/>
      <c r="D38" s="38"/>
      <c r="E38" s="38"/>
      <c r="F38" s="38"/>
      <c r="G38" s="38"/>
      <c r="H38" s="38"/>
      <c r="I38" s="38"/>
      <c r="J38" s="38"/>
      <c r="K38" s="38"/>
      <c r="L38" s="38"/>
      <c r="M38" s="38"/>
      <c r="N38" s="38"/>
      <c r="O38" s="38"/>
      <c r="P38" s="38"/>
      <c r="Q38" s="38"/>
      <c r="R38" s="38"/>
      <c r="S38" s="38"/>
      <c r="T38" s="93"/>
      <c r="U38" s="77"/>
      <c r="V38" s="77"/>
      <c r="W38" s="77"/>
      <c r="X38" s="77"/>
      <c r="Y38" s="77"/>
      <c r="Z38" s="77"/>
      <c r="AA38" s="77"/>
      <c r="AB38" s="77"/>
      <c r="AC38" s="77"/>
      <c r="AD38" s="77"/>
      <c r="AE38" s="77"/>
      <c r="AF38" s="77"/>
      <c r="AG38" s="77"/>
      <c r="AH38" s="77"/>
      <c r="AI38" s="77"/>
      <c r="AJ38" s="77"/>
      <c r="AK38" s="77"/>
      <c r="AL38" s="38"/>
      <c r="AM38" s="38"/>
    </row>
    <row r="39" spans="1:39" ht="12.75" customHeight="1" x14ac:dyDescent="0.4">
      <c r="A39" s="64"/>
      <c r="B39" s="65"/>
      <c r="C39" s="45"/>
      <c r="D39" s="45"/>
      <c r="E39" s="66" t="s">
        <v>104</v>
      </c>
      <c r="F39" s="45"/>
      <c r="G39" s="45"/>
      <c r="H39" s="45"/>
      <c r="I39" s="46"/>
      <c r="J39" s="78"/>
      <c r="K39" s="45"/>
      <c r="L39" s="45"/>
      <c r="M39" s="45"/>
      <c r="N39" s="45"/>
      <c r="O39" s="45"/>
      <c r="P39" s="45"/>
      <c r="Q39" s="45"/>
      <c r="R39" s="45"/>
      <c r="S39" s="45"/>
      <c r="T39" s="94"/>
      <c r="U39" s="77"/>
      <c r="V39" s="77"/>
      <c r="W39" s="77"/>
      <c r="X39" s="77"/>
      <c r="Y39" s="77"/>
      <c r="Z39" s="77"/>
      <c r="AA39" s="77"/>
      <c r="AB39" s="77"/>
      <c r="AC39" s="77"/>
      <c r="AD39" s="77"/>
      <c r="AE39" s="77"/>
      <c r="AF39" s="77"/>
      <c r="AG39" s="77"/>
      <c r="AH39" s="77"/>
      <c r="AI39" s="77"/>
      <c r="AJ39" s="77"/>
      <c r="AK39" s="77"/>
      <c r="AL39" s="38"/>
      <c r="AM39" s="38"/>
    </row>
    <row r="40" spans="1:39" ht="12.75" customHeight="1" x14ac:dyDescent="0.4">
      <c r="A40" s="47"/>
      <c r="B40" s="48" t="s">
        <v>91</v>
      </c>
      <c r="C40" s="48" t="s">
        <v>92</v>
      </c>
      <c r="D40" s="48" t="s">
        <v>93</v>
      </c>
      <c r="E40" s="48" t="s">
        <v>94</v>
      </c>
      <c r="F40" s="48" t="s">
        <v>96</v>
      </c>
      <c r="G40" s="48" t="s">
        <v>108</v>
      </c>
      <c r="H40" s="48" t="s">
        <v>97</v>
      </c>
      <c r="I40" s="49" t="s">
        <v>68</v>
      </c>
      <c r="J40" s="47" t="s">
        <v>98</v>
      </c>
      <c r="K40" s="48" t="s">
        <v>99</v>
      </c>
      <c r="L40" s="48" t="s">
        <v>100</v>
      </c>
      <c r="M40" s="48" t="s">
        <v>112</v>
      </c>
      <c r="N40" s="48" t="s">
        <v>113</v>
      </c>
      <c r="O40" s="48" t="s">
        <v>114</v>
      </c>
      <c r="P40" s="48" t="s">
        <v>115</v>
      </c>
      <c r="Q40" s="48" t="s">
        <v>116</v>
      </c>
      <c r="R40" s="48" t="s">
        <v>117</v>
      </c>
      <c r="S40" s="48"/>
      <c r="T40" s="80" t="s">
        <v>102</v>
      </c>
      <c r="U40" s="81"/>
      <c r="V40" s="81"/>
      <c r="W40" s="81"/>
      <c r="X40" s="81"/>
      <c r="Y40" s="81"/>
      <c r="Z40" s="81"/>
      <c r="AA40" s="81"/>
      <c r="AB40" s="81"/>
      <c r="AC40" s="81"/>
      <c r="AD40" s="81"/>
      <c r="AE40" s="81"/>
      <c r="AF40" s="81"/>
      <c r="AG40" s="81"/>
      <c r="AH40" s="81"/>
      <c r="AI40" s="81"/>
      <c r="AJ40" s="82"/>
      <c r="AK40" s="77"/>
      <c r="AL40" s="38"/>
      <c r="AM40" s="38"/>
    </row>
    <row r="41" spans="1:39" ht="12.75" customHeight="1" x14ac:dyDescent="0.35">
      <c r="A41" s="52">
        <f t="shared" ref="A41:A140" si="1">RANK(T41,$T$41:$T$140,0)</f>
        <v>1</v>
      </c>
      <c r="B41" s="67">
        <v>97</v>
      </c>
      <c r="C41" s="53"/>
      <c r="D41" s="53" t="s">
        <v>194</v>
      </c>
      <c r="E41" s="53" t="s">
        <v>195</v>
      </c>
      <c r="F41" s="53"/>
      <c r="G41" s="53"/>
      <c r="H41" s="53"/>
      <c r="I41" s="54"/>
      <c r="J41" s="83">
        <v>0.1</v>
      </c>
      <c r="K41" s="55">
        <v>0.1</v>
      </c>
      <c r="L41" s="55">
        <v>0.1</v>
      </c>
      <c r="M41" s="84">
        <v>0.1</v>
      </c>
      <c r="N41" s="84">
        <v>0.1</v>
      </c>
      <c r="O41" s="85">
        <v>0.4</v>
      </c>
      <c r="P41" s="85">
        <v>0.4</v>
      </c>
      <c r="Q41" s="85" t="s">
        <v>130</v>
      </c>
      <c r="R41" s="85" t="s">
        <v>175</v>
      </c>
      <c r="S41" s="55">
        <v>32</v>
      </c>
      <c r="T41" s="53">
        <f>(J41+K41+L41)+IF((VLOOKUP(Q41,MogulsDD!$A$1:$C$1000,3,FALSE)*(M41+O41)/2)&gt;3.75,3.75,VLOOKUP(Q41,MogulsDD!$A$1:$C$1000,3,FALSE)*(M41+O41)/2)+IF((VLOOKUP(R41,MogulsDD!$A$1:$C$1000,3,FALSE)*(N41+P41)/2)&gt;3.75,3.75,VLOOKUP(R41,MogulsDD!$A$1:$C$1000,3,FALSE)*(N41+P41)/2)+IF((18-12*S41/$J$5)&gt;7.5,7.5,IF((18-12*S41/$J$5)&lt;0,0,(18-12*S41/$J$5)))</f>
        <v>2.3257554417413573</v>
      </c>
      <c r="U41" s="77"/>
      <c r="V41" s="77"/>
      <c r="W41" s="77"/>
      <c r="X41" s="77"/>
      <c r="Y41" s="77"/>
      <c r="Z41" s="77"/>
      <c r="AA41" s="77"/>
      <c r="AB41" s="77"/>
      <c r="AC41" s="77"/>
      <c r="AD41" s="77"/>
      <c r="AE41" s="77"/>
      <c r="AF41" s="77"/>
      <c r="AG41" s="77"/>
      <c r="AH41" s="77"/>
      <c r="AI41" s="77"/>
      <c r="AJ41" s="86"/>
      <c r="AK41" s="77"/>
      <c r="AL41" s="38"/>
      <c r="AM41" s="38"/>
    </row>
    <row r="42" spans="1:39" ht="12.75" customHeight="1" x14ac:dyDescent="0.35">
      <c r="A42" s="52">
        <f t="shared" si="1"/>
        <v>2</v>
      </c>
      <c r="B42" s="67"/>
      <c r="C42" s="53"/>
      <c r="D42" s="53"/>
      <c r="E42" s="53"/>
      <c r="F42" s="53"/>
      <c r="G42" s="53"/>
      <c r="H42" s="53"/>
      <c r="I42" s="54"/>
      <c r="J42" s="87"/>
      <c r="K42" s="57"/>
      <c r="L42" s="57"/>
      <c r="M42" s="88"/>
      <c r="N42" s="88"/>
      <c r="O42" s="85"/>
      <c r="P42" s="85"/>
      <c r="Q42" s="85" t="s">
        <v>123</v>
      </c>
      <c r="R42" s="85" t="s">
        <v>123</v>
      </c>
      <c r="S42" s="55">
        <v>9999</v>
      </c>
      <c r="T42" s="53">
        <f>(J42+K42+L42)+IF((VLOOKUP(Q42,MogulsDD!$A$1:$C$1000,3,FALSE)*(M42+O42)/2)&gt;3.75,3.75,VLOOKUP(Q42,MogulsDD!$A$1:$C$1000,3,FALSE)*(M42+O42)/2)+IF((VLOOKUP(R42,MogulsDD!$A$1:$C$1000,3,FALSE)*(N42+P42)/2)&gt;3.75,3.75,VLOOKUP(R42,MogulsDD!$A$1:$C$1000,3,FALSE)*(N42+P42)/2)+IF((18-12*S42/$J$5)&gt;7.5,7.5,IF((18-12*S42/$J$5)&lt;0,0,(18-12*S42/$J$5)))</f>
        <v>0</v>
      </c>
      <c r="U42" s="77"/>
      <c r="V42" s="77"/>
      <c r="W42" s="77"/>
      <c r="X42" s="77"/>
      <c r="Y42" s="77"/>
      <c r="Z42" s="77"/>
      <c r="AA42" s="77"/>
      <c r="AB42" s="77"/>
      <c r="AC42" s="77"/>
      <c r="AD42" s="77"/>
      <c r="AE42" s="77"/>
      <c r="AF42" s="77"/>
      <c r="AG42" s="77"/>
      <c r="AH42" s="77"/>
      <c r="AI42" s="77"/>
      <c r="AJ42" s="86"/>
      <c r="AK42" s="77"/>
      <c r="AL42" s="38"/>
      <c r="AM42" s="38"/>
    </row>
    <row r="43" spans="1:39" ht="12.75" customHeight="1" x14ac:dyDescent="0.35">
      <c r="A43" s="52">
        <f t="shared" si="1"/>
        <v>2</v>
      </c>
      <c r="B43" s="67"/>
      <c r="C43" s="53"/>
      <c r="D43" s="53"/>
      <c r="E43" s="53"/>
      <c r="F43" s="53"/>
      <c r="G43" s="53"/>
      <c r="H43" s="53"/>
      <c r="I43" s="54"/>
      <c r="J43" s="87"/>
      <c r="K43" s="57"/>
      <c r="L43" s="57"/>
      <c r="M43" s="88"/>
      <c r="N43" s="88"/>
      <c r="O43" s="85"/>
      <c r="P43" s="85"/>
      <c r="Q43" s="85" t="s">
        <v>123</v>
      </c>
      <c r="R43" s="85" t="s">
        <v>123</v>
      </c>
      <c r="S43" s="55">
        <v>9999</v>
      </c>
      <c r="T43" s="53">
        <f>(J43+K43+L43)+IF((VLOOKUP(Q43,MogulsDD!$A$1:$C$1000,3,FALSE)*(M43+O43)/2)&gt;3.75,3.75,VLOOKUP(Q43,MogulsDD!$A$1:$C$1000,3,FALSE)*(M43+O43)/2)+IF((VLOOKUP(R43,MogulsDD!$A$1:$C$1000,3,FALSE)*(N43+P43)/2)&gt;3.75,3.75,VLOOKUP(R43,MogulsDD!$A$1:$C$1000,3,FALSE)*(N43+P43)/2)+IF((18-12*S43/$J$5)&gt;7.5,7.5,IF((18-12*S43/$J$5)&lt;0,0,(18-12*S43/$J$5)))</f>
        <v>0</v>
      </c>
      <c r="U43" s="77"/>
      <c r="V43" s="77"/>
      <c r="W43" s="77"/>
      <c r="X43" s="77"/>
      <c r="Y43" s="77"/>
      <c r="Z43" s="77"/>
      <c r="AA43" s="77"/>
      <c r="AB43" s="77"/>
      <c r="AC43" s="77"/>
      <c r="AD43" s="77"/>
      <c r="AE43" s="77"/>
      <c r="AF43" s="77"/>
      <c r="AG43" s="77"/>
      <c r="AH43" s="77"/>
      <c r="AI43" s="77"/>
      <c r="AJ43" s="86"/>
      <c r="AK43" s="77"/>
      <c r="AL43" s="38"/>
      <c r="AM43" s="38"/>
    </row>
    <row r="44" spans="1:39" ht="12.75" customHeight="1" x14ac:dyDescent="0.35">
      <c r="A44" s="52">
        <f t="shared" si="1"/>
        <v>2</v>
      </c>
      <c r="B44" s="67"/>
      <c r="C44" s="53"/>
      <c r="D44" s="53"/>
      <c r="E44" s="53"/>
      <c r="F44" s="53"/>
      <c r="G44" s="53"/>
      <c r="H44" s="53"/>
      <c r="I44" s="54"/>
      <c r="J44" s="87"/>
      <c r="K44" s="57"/>
      <c r="L44" s="57"/>
      <c r="M44" s="88"/>
      <c r="N44" s="88"/>
      <c r="O44" s="85"/>
      <c r="P44" s="85"/>
      <c r="Q44" s="85" t="s">
        <v>123</v>
      </c>
      <c r="R44" s="85" t="s">
        <v>123</v>
      </c>
      <c r="S44" s="55">
        <v>9999</v>
      </c>
      <c r="T44" s="53">
        <f>(J44+K44+L44)+IF((VLOOKUP(Q44,MogulsDD!$A$1:$C$1000,3,FALSE)*(M44+O44)/2)&gt;3.75,3.75,VLOOKUP(Q44,MogulsDD!$A$1:$C$1000,3,FALSE)*(M44+O44)/2)+IF((VLOOKUP(R44,MogulsDD!$A$1:$C$1000,3,FALSE)*(N44+P44)/2)&gt;3.75,3.75,VLOOKUP(R44,MogulsDD!$A$1:$C$1000,3,FALSE)*(N44+P44)/2)+IF((18-12*S44/$J$5)&gt;7.5,7.5,IF((18-12*S44/$J$5)&lt;0,0,(18-12*S44/$J$5)))</f>
        <v>0</v>
      </c>
      <c r="U44" s="77"/>
      <c r="V44" s="77"/>
      <c r="W44" s="77"/>
      <c r="X44" s="77"/>
      <c r="Y44" s="77"/>
      <c r="Z44" s="77"/>
      <c r="AA44" s="77"/>
      <c r="AB44" s="77"/>
      <c r="AC44" s="77"/>
      <c r="AD44" s="77"/>
      <c r="AE44" s="77"/>
      <c r="AF44" s="77"/>
      <c r="AG44" s="77"/>
      <c r="AH44" s="77"/>
      <c r="AI44" s="77"/>
      <c r="AJ44" s="86"/>
      <c r="AK44" s="77"/>
      <c r="AL44" s="38"/>
      <c r="AM44" s="38"/>
    </row>
    <row r="45" spans="1:39" ht="12.75" customHeight="1" x14ac:dyDescent="0.35">
      <c r="A45" s="52">
        <f t="shared" si="1"/>
        <v>2</v>
      </c>
      <c r="B45" s="67"/>
      <c r="C45" s="53"/>
      <c r="D45" s="53"/>
      <c r="E45" s="53"/>
      <c r="F45" s="53"/>
      <c r="G45" s="53"/>
      <c r="H45" s="53"/>
      <c r="I45" s="54"/>
      <c r="J45" s="87"/>
      <c r="K45" s="57"/>
      <c r="L45" s="57"/>
      <c r="M45" s="88"/>
      <c r="N45" s="88"/>
      <c r="O45" s="85"/>
      <c r="P45" s="85"/>
      <c r="Q45" s="85" t="s">
        <v>123</v>
      </c>
      <c r="R45" s="85" t="s">
        <v>123</v>
      </c>
      <c r="S45" s="55">
        <v>9999</v>
      </c>
      <c r="T45" s="53">
        <f>(J45+K45+L45)+IF((VLOOKUP(Q45,MogulsDD!$A$1:$C$1000,3,FALSE)*(M45+O45)/2)&gt;3.75,3.75,VLOOKUP(Q45,MogulsDD!$A$1:$C$1000,3,FALSE)*(M45+O45)/2)+IF((VLOOKUP(R45,MogulsDD!$A$1:$C$1000,3,FALSE)*(N45+P45)/2)&gt;3.75,3.75,VLOOKUP(R45,MogulsDD!$A$1:$C$1000,3,FALSE)*(N45+P45)/2)+IF((18-12*S45/$J$5)&gt;7.5,7.5,IF((18-12*S45/$J$5)&lt;0,0,(18-12*S45/$J$5)))</f>
        <v>0</v>
      </c>
      <c r="U45" s="77"/>
      <c r="V45" s="77"/>
      <c r="W45" s="77"/>
      <c r="X45" s="77"/>
      <c r="Y45" s="77"/>
      <c r="Z45" s="77"/>
      <c r="AA45" s="77"/>
      <c r="AB45" s="77"/>
      <c r="AC45" s="77"/>
      <c r="AD45" s="77"/>
      <c r="AE45" s="77"/>
      <c r="AF45" s="77"/>
      <c r="AG45" s="77"/>
      <c r="AH45" s="77"/>
      <c r="AI45" s="77"/>
      <c r="AJ45" s="86"/>
      <c r="AK45" s="77"/>
      <c r="AL45" s="38"/>
      <c r="AM45" s="38"/>
    </row>
    <row r="46" spans="1:39" ht="12.75" customHeight="1" x14ac:dyDescent="0.35">
      <c r="A46" s="52">
        <f t="shared" si="1"/>
        <v>2</v>
      </c>
      <c r="B46" s="67"/>
      <c r="C46" s="53"/>
      <c r="D46" s="53"/>
      <c r="E46" s="53"/>
      <c r="F46" s="53"/>
      <c r="G46" s="53"/>
      <c r="H46" s="53"/>
      <c r="I46" s="54"/>
      <c r="J46" s="87"/>
      <c r="K46" s="57"/>
      <c r="L46" s="57"/>
      <c r="M46" s="88"/>
      <c r="N46" s="88"/>
      <c r="O46" s="85"/>
      <c r="P46" s="85"/>
      <c r="Q46" s="85" t="s">
        <v>123</v>
      </c>
      <c r="R46" s="85" t="s">
        <v>123</v>
      </c>
      <c r="S46" s="55">
        <v>9999</v>
      </c>
      <c r="T46" s="53">
        <f>(J46+K46+L46)+IF((VLOOKUP(Q46,MogulsDD!$A$1:$C$1000,3,FALSE)*(M46+O46)/2)&gt;3.75,3.75,VLOOKUP(Q46,MogulsDD!$A$1:$C$1000,3,FALSE)*(M46+O46)/2)+IF((VLOOKUP(R46,MogulsDD!$A$1:$C$1000,3,FALSE)*(N46+P46)/2)&gt;3.75,3.75,VLOOKUP(R46,MogulsDD!$A$1:$C$1000,3,FALSE)*(N46+P46)/2)+IF((18-12*S46/$J$5)&gt;7.5,7.5,IF((18-12*S46/$J$5)&lt;0,0,(18-12*S46/$J$5)))</f>
        <v>0</v>
      </c>
      <c r="U46" s="77"/>
      <c r="V46" s="77"/>
      <c r="W46" s="77"/>
      <c r="X46" s="77"/>
      <c r="Y46" s="77"/>
      <c r="Z46" s="77"/>
      <c r="AA46" s="77"/>
      <c r="AB46" s="77"/>
      <c r="AC46" s="77"/>
      <c r="AD46" s="77"/>
      <c r="AE46" s="77"/>
      <c r="AF46" s="77"/>
      <c r="AG46" s="77"/>
      <c r="AH46" s="77"/>
      <c r="AI46" s="77"/>
      <c r="AJ46" s="86"/>
      <c r="AK46" s="77"/>
      <c r="AL46" s="38"/>
      <c r="AM46" s="38"/>
    </row>
    <row r="47" spans="1:39" ht="12.75" customHeight="1" x14ac:dyDescent="0.35">
      <c r="A47" s="52">
        <f t="shared" si="1"/>
        <v>2</v>
      </c>
      <c r="B47" s="67"/>
      <c r="C47" s="53"/>
      <c r="D47" s="53"/>
      <c r="E47" s="53"/>
      <c r="F47" s="53"/>
      <c r="G47" s="53"/>
      <c r="H47" s="53"/>
      <c r="I47" s="54"/>
      <c r="J47" s="87"/>
      <c r="K47" s="57"/>
      <c r="L47" s="57"/>
      <c r="M47" s="88"/>
      <c r="N47" s="88"/>
      <c r="O47" s="85"/>
      <c r="P47" s="85"/>
      <c r="Q47" s="85" t="s">
        <v>123</v>
      </c>
      <c r="R47" s="85" t="s">
        <v>123</v>
      </c>
      <c r="S47" s="55">
        <v>9999</v>
      </c>
      <c r="T47" s="53">
        <f>(J47+K47+L47)+IF((VLOOKUP(Q47,MogulsDD!$A$1:$C$1000,3,FALSE)*(M47+O47)/2)&gt;3.75,3.75,VLOOKUP(Q47,MogulsDD!$A$1:$C$1000,3,FALSE)*(M47+O47)/2)+IF((VLOOKUP(R47,MogulsDD!$A$1:$C$1000,3,FALSE)*(N47+P47)/2)&gt;3.75,3.75,VLOOKUP(R47,MogulsDD!$A$1:$C$1000,3,FALSE)*(N47+P47)/2)+IF((18-12*S47/$J$5)&gt;7.5,7.5,IF((18-12*S47/$J$5)&lt;0,0,(18-12*S47/$J$5)))</f>
        <v>0</v>
      </c>
      <c r="U47" s="77"/>
      <c r="V47" s="77"/>
      <c r="W47" s="77"/>
      <c r="X47" s="77"/>
      <c r="Y47" s="77"/>
      <c r="Z47" s="77"/>
      <c r="AA47" s="77"/>
      <c r="AB47" s="77"/>
      <c r="AC47" s="77"/>
      <c r="AD47" s="77"/>
      <c r="AE47" s="77"/>
      <c r="AF47" s="77"/>
      <c r="AG47" s="77"/>
      <c r="AH47" s="77"/>
      <c r="AI47" s="77"/>
      <c r="AJ47" s="86"/>
      <c r="AK47" s="77"/>
      <c r="AL47" s="38"/>
      <c r="AM47" s="38"/>
    </row>
    <row r="48" spans="1:39" ht="12.75" customHeight="1" x14ac:dyDescent="0.35">
      <c r="A48" s="52">
        <f t="shared" si="1"/>
        <v>2</v>
      </c>
      <c r="B48" s="67"/>
      <c r="C48" s="53"/>
      <c r="D48" s="53"/>
      <c r="E48" s="53"/>
      <c r="F48" s="53"/>
      <c r="G48" s="53"/>
      <c r="H48" s="53"/>
      <c r="I48" s="54"/>
      <c r="J48" s="87"/>
      <c r="K48" s="57"/>
      <c r="L48" s="57"/>
      <c r="M48" s="88"/>
      <c r="N48" s="88"/>
      <c r="O48" s="85"/>
      <c r="P48" s="85"/>
      <c r="Q48" s="85" t="s">
        <v>123</v>
      </c>
      <c r="R48" s="85" t="s">
        <v>123</v>
      </c>
      <c r="S48" s="55">
        <v>9999</v>
      </c>
      <c r="T48" s="53">
        <f>(J48+K48+L48)+IF((VLOOKUP(Q48,MogulsDD!$A$1:$C$1000,3,FALSE)*(M48+O48)/2)&gt;3.75,3.75,VLOOKUP(Q48,MogulsDD!$A$1:$C$1000,3,FALSE)*(M48+O48)/2)+IF((VLOOKUP(R48,MogulsDD!$A$1:$C$1000,3,FALSE)*(N48+P48)/2)&gt;3.75,3.75,VLOOKUP(R48,MogulsDD!$A$1:$C$1000,3,FALSE)*(N48+P48)/2)+IF((18-12*S48/$J$5)&gt;7.5,7.5,IF((18-12*S48/$J$5)&lt;0,0,(18-12*S48/$J$5)))</f>
        <v>0</v>
      </c>
      <c r="U48" s="77"/>
      <c r="V48" s="77"/>
      <c r="W48" s="77"/>
      <c r="X48" s="77"/>
      <c r="Y48" s="77"/>
      <c r="Z48" s="77"/>
      <c r="AA48" s="77"/>
      <c r="AB48" s="77"/>
      <c r="AC48" s="77"/>
      <c r="AD48" s="77"/>
      <c r="AE48" s="77"/>
      <c r="AF48" s="77"/>
      <c r="AG48" s="77"/>
      <c r="AH48" s="77"/>
      <c r="AI48" s="77"/>
      <c r="AJ48" s="86"/>
      <c r="AK48" s="77"/>
      <c r="AL48" s="38"/>
      <c r="AM48" s="38"/>
    </row>
    <row r="49" spans="1:39" ht="12.75" customHeight="1" x14ac:dyDescent="0.35">
      <c r="A49" s="52">
        <f t="shared" si="1"/>
        <v>2</v>
      </c>
      <c r="B49" s="67"/>
      <c r="C49" s="53"/>
      <c r="D49" s="53"/>
      <c r="E49" s="53"/>
      <c r="F49" s="53"/>
      <c r="G49" s="53"/>
      <c r="H49" s="53"/>
      <c r="I49" s="54"/>
      <c r="J49" s="87"/>
      <c r="K49" s="57"/>
      <c r="L49" s="57"/>
      <c r="M49" s="88"/>
      <c r="N49" s="88"/>
      <c r="O49" s="85"/>
      <c r="P49" s="85"/>
      <c r="Q49" s="85" t="s">
        <v>123</v>
      </c>
      <c r="R49" s="85" t="s">
        <v>123</v>
      </c>
      <c r="S49" s="55">
        <v>9999</v>
      </c>
      <c r="T49" s="53">
        <f>(J49+K49+L49)+IF((VLOOKUP(Q49,MogulsDD!$A$1:$C$1000,3,FALSE)*(M49+O49)/2)&gt;3.75,3.75,VLOOKUP(Q49,MogulsDD!$A$1:$C$1000,3,FALSE)*(M49+O49)/2)+IF((VLOOKUP(R49,MogulsDD!$A$1:$C$1000,3,FALSE)*(N49+P49)/2)&gt;3.75,3.75,VLOOKUP(R49,MogulsDD!$A$1:$C$1000,3,FALSE)*(N49+P49)/2)+IF((18-12*S49/$J$5)&gt;7.5,7.5,IF((18-12*S49/$J$5)&lt;0,0,(18-12*S49/$J$5)))</f>
        <v>0</v>
      </c>
      <c r="U49" s="77"/>
      <c r="V49" s="77"/>
      <c r="W49" s="77"/>
      <c r="X49" s="77"/>
      <c r="Y49" s="77"/>
      <c r="Z49" s="77"/>
      <c r="AA49" s="77"/>
      <c r="AB49" s="77"/>
      <c r="AC49" s="77"/>
      <c r="AD49" s="77"/>
      <c r="AE49" s="77"/>
      <c r="AF49" s="77"/>
      <c r="AG49" s="77"/>
      <c r="AH49" s="77"/>
      <c r="AI49" s="77"/>
      <c r="AJ49" s="86"/>
      <c r="AK49" s="77"/>
      <c r="AL49" s="38"/>
      <c r="AM49" s="38"/>
    </row>
    <row r="50" spans="1:39" ht="12.75" customHeight="1" x14ac:dyDescent="0.35">
      <c r="A50" s="52">
        <f t="shared" si="1"/>
        <v>2</v>
      </c>
      <c r="B50" s="67"/>
      <c r="C50" s="53"/>
      <c r="D50" s="53"/>
      <c r="E50" s="53"/>
      <c r="F50" s="53"/>
      <c r="G50" s="53"/>
      <c r="H50" s="53"/>
      <c r="I50" s="54"/>
      <c r="J50" s="87"/>
      <c r="K50" s="57"/>
      <c r="L50" s="57"/>
      <c r="M50" s="88"/>
      <c r="N50" s="88"/>
      <c r="O50" s="85"/>
      <c r="P50" s="85"/>
      <c r="Q50" s="85" t="s">
        <v>123</v>
      </c>
      <c r="R50" s="85" t="s">
        <v>123</v>
      </c>
      <c r="S50" s="55">
        <v>9999</v>
      </c>
      <c r="T50" s="53">
        <f>(J50+K50+L50)+IF((VLOOKUP(Q50,MogulsDD!$A$1:$C$1000,3,FALSE)*(M50+O50)/2)&gt;3.75,3.75,VLOOKUP(Q50,MogulsDD!$A$1:$C$1000,3,FALSE)*(M50+O50)/2)+IF((VLOOKUP(R50,MogulsDD!$A$1:$C$1000,3,FALSE)*(N50+P50)/2)&gt;3.75,3.75,VLOOKUP(R50,MogulsDD!$A$1:$C$1000,3,FALSE)*(N50+P50)/2)+IF((18-12*S50/$J$5)&gt;7.5,7.5,IF((18-12*S50/$J$5)&lt;0,0,(18-12*S50/$J$5)))</f>
        <v>0</v>
      </c>
      <c r="U50" s="77"/>
      <c r="V50" s="77"/>
      <c r="W50" s="77"/>
      <c r="X50" s="77"/>
      <c r="Y50" s="77"/>
      <c r="Z50" s="77"/>
      <c r="AA50" s="77"/>
      <c r="AB50" s="77"/>
      <c r="AC50" s="77"/>
      <c r="AD50" s="77"/>
      <c r="AE50" s="77"/>
      <c r="AF50" s="77"/>
      <c r="AG50" s="77"/>
      <c r="AH50" s="77"/>
      <c r="AI50" s="77"/>
      <c r="AJ50" s="86"/>
      <c r="AK50" s="77"/>
      <c r="AL50" s="38"/>
      <c r="AM50" s="38"/>
    </row>
    <row r="51" spans="1:39" ht="12.75" customHeight="1" x14ac:dyDescent="0.35">
      <c r="A51" s="52">
        <f t="shared" si="1"/>
        <v>2</v>
      </c>
      <c r="B51" s="67"/>
      <c r="C51" s="53"/>
      <c r="D51" s="53"/>
      <c r="E51" s="53"/>
      <c r="F51" s="53"/>
      <c r="G51" s="53"/>
      <c r="H51" s="53"/>
      <c r="I51" s="54"/>
      <c r="J51" s="87"/>
      <c r="K51" s="57"/>
      <c r="L51" s="57"/>
      <c r="M51" s="88"/>
      <c r="N51" s="88"/>
      <c r="O51" s="85"/>
      <c r="P51" s="85"/>
      <c r="Q51" s="85" t="s">
        <v>123</v>
      </c>
      <c r="R51" s="85" t="s">
        <v>123</v>
      </c>
      <c r="S51" s="55">
        <v>9999</v>
      </c>
      <c r="T51" s="53">
        <f>(J51+K51+L51)+IF((VLOOKUP(Q51,MogulsDD!$A$1:$C$1000,3,FALSE)*(M51+O51)/2)&gt;3.75,3.75,VLOOKUP(Q51,MogulsDD!$A$1:$C$1000,3,FALSE)*(M51+O51)/2)+IF((VLOOKUP(R51,MogulsDD!$A$1:$C$1000,3,FALSE)*(N51+P51)/2)&gt;3.75,3.75,VLOOKUP(R51,MogulsDD!$A$1:$C$1000,3,FALSE)*(N51+P51)/2)+IF((18-12*S51/$J$5)&gt;7.5,7.5,IF((18-12*S51/$J$5)&lt;0,0,(18-12*S51/$J$5)))</f>
        <v>0</v>
      </c>
      <c r="U51" s="77"/>
      <c r="V51" s="77"/>
      <c r="W51" s="77"/>
      <c r="X51" s="77"/>
      <c r="Y51" s="77"/>
      <c r="Z51" s="77"/>
      <c r="AA51" s="77"/>
      <c r="AB51" s="77"/>
      <c r="AC51" s="77"/>
      <c r="AD51" s="77"/>
      <c r="AE51" s="77"/>
      <c r="AF51" s="77"/>
      <c r="AG51" s="77"/>
      <c r="AH51" s="77"/>
      <c r="AI51" s="77"/>
      <c r="AJ51" s="86"/>
      <c r="AK51" s="77"/>
      <c r="AL51" s="38"/>
      <c r="AM51" s="38"/>
    </row>
    <row r="52" spans="1:39" ht="12.75" customHeight="1" x14ac:dyDescent="0.35">
      <c r="A52" s="52">
        <f t="shared" si="1"/>
        <v>2</v>
      </c>
      <c r="B52" s="68"/>
      <c r="C52" s="58"/>
      <c r="D52" s="58"/>
      <c r="E52" s="58"/>
      <c r="F52" s="58"/>
      <c r="G52" s="58"/>
      <c r="H52" s="58"/>
      <c r="I52" s="59"/>
      <c r="J52" s="89"/>
      <c r="K52" s="60"/>
      <c r="L52" s="60"/>
      <c r="M52" s="90"/>
      <c r="N52" s="90"/>
      <c r="O52" s="91"/>
      <c r="P52" s="91"/>
      <c r="Q52" s="85" t="s">
        <v>123</v>
      </c>
      <c r="R52" s="85" t="s">
        <v>123</v>
      </c>
      <c r="S52" s="55">
        <v>9999</v>
      </c>
      <c r="T52" s="53">
        <f>(J52+K52+L52)+IF((VLOOKUP(Q52,MogulsDD!$A$1:$C$1000,3,FALSE)*(M52+O52)/2)&gt;3.75,3.75,VLOOKUP(Q52,MogulsDD!$A$1:$C$1000,3,FALSE)*(M52+O52)/2)+IF((VLOOKUP(R52,MogulsDD!$A$1:$C$1000,3,FALSE)*(N52+P52)/2)&gt;3.75,3.75,VLOOKUP(R52,MogulsDD!$A$1:$C$1000,3,FALSE)*(N52+P52)/2)+IF((18-12*S52/$J$5)&gt;7.5,7.5,IF((18-12*S52/$J$5)&lt;0,0,(18-12*S52/$J$5)))</f>
        <v>0</v>
      </c>
      <c r="U52" s="77"/>
      <c r="V52" s="77"/>
      <c r="W52" s="77"/>
      <c r="X52" s="77"/>
      <c r="Y52" s="77"/>
      <c r="Z52" s="77"/>
      <c r="AA52" s="77"/>
      <c r="AB52" s="77"/>
      <c r="AC52" s="77"/>
      <c r="AD52" s="77"/>
      <c r="AE52" s="77"/>
      <c r="AF52" s="77"/>
      <c r="AG52" s="77"/>
      <c r="AH52" s="77"/>
      <c r="AI52" s="77"/>
      <c r="AJ52" s="86"/>
      <c r="AK52" s="77"/>
      <c r="AL52" s="38"/>
      <c r="AM52" s="38"/>
    </row>
    <row r="53" spans="1:39" ht="12.75" customHeight="1" x14ac:dyDescent="0.35">
      <c r="A53" s="52">
        <f t="shared" si="1"/>
        <v>2</v>
      </c>
      <c r="B53" s="70"/>
      <c r="C53" s="71"/>
      <c r="D53" s="71"/>
      <c r="E53" s="71"/>
      <c r="F53" s="71"/>
      <c r="G53" s="71"/>
      <c r="H53" s="71"/>
      <c r="I53" s="72"/>
      <c r="J53" s="95"/>
      <c r="K53" s="96"/>
      <c r="L53" s="96"/>
      <c r="M53" s="97"/>
      <c r="N53" s="97"/>
      <c r="O53" s="98"/>
      <c r="P53" s="98"/>
      <c r="Q53" s="85" t="s">
        <v>123</v>
      </c>
      <c r="R53" s="85" t="s">
        <v>123</v>
      </c>
      <c r="S53" s="55">
        <v>9999</v>
      </c>
      <c r="T53" s="53">
        <f>(J53+K53+L53)+IF((VLOOKUP(Q53,MogulsDD!$A$1:$C$1000,3,FALSE)*(M53+O53)/2)&gt;3.75,3.75,VLOOKUP(Q53,MogulsDD!$A$1:$C$1000,3,FALSE)*(M53+O53)/2)+IF((VLOOKUP(R53,MogulsDD!$A$1:$C$1000,3,FALSE)*(N53+P53)/2)&gt;3.75,3.75,VLOOKUP(R53,MogulsDD!$A$1:$C$1000,3,FALSE)*(N53+P53)/2)+IF((18-12*S53/$J$5)&gt;7.5,7.5,IF((18-12*S53/$J$5)&lt;0,0,(18-12*S53/$J$5)))</f>
        <v>0</v>
      </c>
      <c r="U53" s="77"/>
      <c r="V53" s="77"/>
      <c r="W53" s="77"/>
      <c r="X53" s="77"/>
      <c r="Y53" s="77"/>
      <c r="Z53" s="77"/>
      <c r="AA53" s="77"/>
      <c r="AB53" s="77"/>
      <c r="AC53" s="77"/>
      <c r="AD53" s="77"/>
      <c r="AE53" s="77"/>
      <c r="AF53" s="77"/>
      <c r="AG53" s="77"/>
      <c r="AH53" s="77"/>
      <c r="AI53" s="77"/>
      <c r="AJ53" s="86"/>
      <c r="AK53" s="77"/>
      <c r="AL53" s="38"/>
      <c r="AM53" s="38"/>
    </row>
    <row r="54" spans="1:39" ht="12.75" customHeight="1" x14ac:dyDescent="0.35">
      <c r="A54" s="52">
        <f t="shared" si="1"/>
        <v>2</v>
      </c>
      <c r="B54" s="67"/>
      <c r="C54" s="53"/>
      <c r="D54" s="53"/>
      <c r="E54" s="53"/>
      <c r="F54" s="53"/>
      <c r="G54" s="53"/>
      <c r="H54" s="53"/>
      <c r="I54" s="54"/>
      <c r="J54" s="99"/>
      <c r="K54" s="57"/>
      <c r="L54" s="57"/>
      <c r="M54" s="88"/>
      <c r="N54" s="88"/>
      <c r="O54" s="85"/>
      <c r="P54" s="85"/>
      <c r="Q54" s="85" t="s">
        <v>123</v>
      </c>
      <c r="R54" s="85" t="s">
        <v>123</v>
      </c>
      <c r="S54" s="55">
        <v>9999</v>
      </c>
      <c r="T54" s="53">
        <f>(J54+K54+L54)+IF((VLOOKUP(Q54,MogulsDD!$A$1:$C$1000,3,FALSE)*(M54+O54)/2)&gt;3.75,3.75,VLOOKUP(Q54,MogulsDD!$A$1:$C$1000,3,FALSE)*(M54+O54)/2)+IF((VLOOKUP(R54,MogulsDD!$A$1:$C$1000,3,FALSE)*(N54+P54)/2)&gt;3.75,3.75,VLOOKUP(R54,MogulsDD!$A$1:$C$1000,3,FALSE)*(N54+P54)/2)+IF((18-12*S54/$J$5)&gt;7.5,7.5,IF((18-12*S54/$J$5)&lt;0,0,(18-12*S54/$J$5)))</f>
        <v>0</v>
      </c>
      <c r="U54" s="77"/>
      <c r="V54" s="77"/>
      <c r="W54" s="77"/>
      <c r="X54" s="77"/>
      <c r="Y54" s="77"/>
      <c r="Z54" s="77"/>
      <c r="AA54" s="77"/>
      <c r="AB54" s="77"/>
      <c r="AC54" s="77"/>
      <c r="AD54" s="77"/>
      <c r="AE54" s="77"/>
      <c r="AF54" s="77"/>
      <c r="AG54" s="77"/>
      <c r="AH54" s="77"/>
      <c r="AI54" s="77"/>
      <c r="AJ54" s="86"/>
      <c r="AK54" s="77"/>
      <c r="AL54" s="38"/>
      <c r="AM54" s="38"/>
    </row>
    <row r="55" spans="1:39" ht="12.75" customHeight="1" x14ac:dyDescent="0.35">
      <c r="A55" s="52">
        <f t="shared" si="1"/>
        <v>2</v>
      </c>
      <c r="B55" s="67"/>
      <c r="C55" s="53"/>
      <c r="D55" s="53"/>
      <c r="E55" s="53"/>
      <c r="F55" s="53"/>
      <c r="G55" s="53"/>
      <c r="H55" s="53"/>
      <c r="I55" s="54"/>
      <c r="J55" s="99"/>
      <c r="K55" s="57"/>
      <c r="L55" s="57"/>
      <c r="M55" s="88"/>
      <c r="N55" s="88"/>
      <c r="O55" s="85"/>
      <c r="P55" s="85"/>
      <c r="Q55" s="85" t="s">
        <v>123</v>
      </c>
      <c r="R55" s="85" t="s">
        <v>123</v>
      </c>
      <c r="S55" s="55">
        <v>9999</v>
      </c>
      <c r="T55" s="53">
        <f>(J55+K55+L55)+IF((VLOOKUP(Q55,MogulsDD!$A$1:$C$1000,3,FALSE)*(M55+O55)/2)&gt;3.75,3.75,VLOOKUP(Q55,MogulsDD!$A$1:$C$1000,3,FALSE)*(M55+O55)/2)+IF((VLOOKUP(R55,MogulsDD!$A$1:$C$1000,3,FALSE)*(N55+P55)/2)&gt;3.75,3.75,VLOOKUP(R55,MogulsDD!$A$1:$C$1000,3,FALSE)*(N55+P55)/2)+IF((18-12*S55/$J$5)&gt;7.5,7.5,IF((18-12*S55/$J$5)&lt;0,0,(18-12*S55/$J$5)))</f>
        <v>0</v>
      </c>
      <c r="U55" s="77"/>
      <c r="V55" s="77"/>
      <c r="W55" s="77"/>
      <c r="X55" s="77"/>
      <c r="Y55" s="77"/>
      <c r="Z55" s="77"/>
      <c r="AA55" s="77"/>
      <c r="AB55" s="77"/>
      <c r="AC55" s="77"/>
      <c r="AD55" s="77"/>
      <c r="AE55" s="77"/>
      <c r="AF55" s="77"/>
      <c r="AG55" s="77"/>
      <c r="AH55" s="77"/>
      <c r="AI55" s="77"/>
      <c r="AJ55" s="86"/>
      <c r="AK55" s="77"/>
      <c r="AL55" s="38"/>
      <c r="AM55" s="38"/>
    </row>
    <row r="56" spans="1:39" ht="12.75" customHeight="1" x14ac:dyDescent="0.35">
      <c r="A56" s="52">
        <f t="shared" si="1"/>
        <v>2</v>
      </c>
      <c r="B56" s="67"/>
      <c r="C56" s="53"/>
      <c r="D56" s="53"/>
      <c r="E56" s="53"/>
      <c r="F56" s="53"/>
      <c r="G56" s="53"/>
      <c r="H56" s="53"/>
      <c r="I56" s="54"/>
      <c r="J56" s="99"/>
      <c r="K56" s="57"/>
      <c r="L56" s="57"/>
      <c r="M56" s="88"/>
      <c r="N56" s="88"/>
      <c r="O56" s="85"/>
      <c r="P56" s="85"/>
      <c r="Q56" s="85" t="s">
        <v>123</v>
      </c>
      <c r="R56" s="85" t="s">
        <v>123</v>
      </c>
      <c r="S56" s="55">
        <v>9999</v>
      </c>
      <c r="T56" s="53">
        <f>(J56+K56+L56)+IF((VLOOKUP(Q56,MogulsDD!$A$1:$C$1000,3,FALSE)*(M56+O56)/2)&gt;3.75,3.75,VLOOKUP(Q56,MogulsDD!$A$1:$C$1000,3,FALSE)*(M56+O56)/2)+IF((VLOOKUP(R56,MogulsDD!$A$1:$C$1000,3,FALSE)*(N56+P56)/2)&gt;3.75,3.75,VLOOKUP(R56,MogulsDD!$A$1:$C$1000,3,FALSE)*(N56+P56)/2)+IF((18-12*S56/$J$5)&gt;7.5,7.5,IF((18-12*S56/$J$5)&lt;0,0,(18-12*S56/$J$5)))</f>
        <v>0</v>
      </c>
      <c r="U56" s="77"/>
      <c r="V56" s="77"/>
      <c r="W56" s="77"/>
      <c r="X56" s="77"/>
      <c r="Y56" s="77"/>
      <c r="Z56" s="77"/>
      <c r="AA56" s="77"/>
      <c r="AB56" s="77"/>
      <c r="AC56" s="77"/>
      <c r="AD56" s="77"/>
      <c r="AE56" s="77"/>
      <c r="AF56" s="77"/>
      <c r="AG56" s="77"/>
      <c r="AH56" s="77"/>
      <c r="AI56" s="77"/>
      <c r="AJ56" s="86"/>
      <c r="AK56" s="77"/>
      <c r="AL56" s="38"/>
      <c r="AM56" s="38"/>
    </row>
    <row r="57" spans="1:39" ht="12.75" customHeight="1" x14ac:dyDescent="0.35">
      <c r="A57" s="52">
        <f t="shared" si="1"/>
        <v>2</v>
      </c>
      <c r="B57" s="67"/>
      <c r="C57" s="53"/>
      <c r="D57" s="53"/>
      <c r="E57" s="53"/>
      <c r="F57" s="53"/>
      <c r="G57" s="53"/>
      <c r="H57" s="53"/>
      <c r="I57" s="54"/>
      <c r="J57" s="99"/>
      <c r="K57" s="57"/>
      <c r="L57" s="57"/>
      <c r="M57" s="88"/>
      <c r="N57" s="88"/>
      <c r="O57" s="85"/>
      <c r="P57" s="85"/>
      <c r="Q57" s="85" t="s">
        <v>123</v>
      </c>
      <c r="R57" s="85" t="s">
        <v>123</v>
      </c>
      <c r="S57" s="55">
        <v>9999</v>
      </c>
      <c r="T57" s="53">
        <f>(J57+K57+L57)+IF((VLOOKUP(Q57,MogulsDD!$A$1:$C$1000,3,FALSE)*(M57+O57)/2)&gt;3.75,3.75,VLOOKUP(Q57,MogulsDD!$A$1:$C$1000,3,FALSE)*(M57+O57)/2)+IF((VLOOKUP(R57,MogulsDD!$A$1:$C$1000,3,FALSE)*(N57+P57)/2)&gt;3.75,3.75,VLOOKUP(R57,MogulsDD!$A$1:$C$1000,3,FALSE)*(N57+P57)/2)+IF((18-12*S57/$J$5)&gt;7.5,7.5,IF((18-12*S57/$J$5)&lt;0,0,(18-12*S57/$J$5)))</f>
        <v>0</v>
      </c>
      <c r="U57" s="77"/>
      <c r="V57" s="77"/>
      <c r="W57" s="77"/>
      <c r="X57" s="77"/>
      <c r="Y57" s="77"/>
      <c r="Z57" s="77"/>
      <c r="AA57" s="77"/>
      <c r="AB57" s="77"/>
      <c r="AC57" s="77"/>
      <c r="AD57" s="77"/>
      <c r="AE57" s="77"/>
      <c r="AF57" s="77"/>
      <c r="AG57" s="77"/>
      <c r="AH57" s="77"/>
      <c r="AI57" s="77"/>
      <c r="AJ57" s="86"/>
      <c r="AK57" s="77"/>
      <c r="AL57" s="38"/>
      <c r="AM57" s="38"/>
    </row>
    <row r="58" spans="1:39" ht="12.75" customHeight="1" x14ac:dyDescent="0.35">
      <c r="A58" s="52">
        <f t="shared" si="1"/>
        <v>2</v>
      </c>
      <c r="B58" s="67"/>
      <c r="C58" s="53"/>
      <c r="D58" s="53"/>
      <c r="E58" s="53"/>
      <c r="F58" s="53"/>
      <c r="G58" s="53"/>
      <c r="H58" s="53"/>
      <c r="I58" s="54"/>
      <c r="J58" s="99"/>
      <c r="K58" s="57"/>
      <c r="L58" s="57"/>
      <c r="M58" s="88"/>
      <c r="N58" s="88"/>
      <c r="O58" s="85"/>
      <c r="P58" s="85"/>
      <c r="Q58" s="85" t="s">
        <v>123</v>
      </c>
      <c r="R58" s="85" t="s">
        <v>123</v>
      </c>
      <c r="S58" s="55">
        <v>9999</v>
      </c>
      <c r="T58" s="53">
        <f>(J58+K58+L58)+IF((VLOOKUP(Q58,MogulsDD!$A$1:$C$1000,3,FALSE)*(M58+O58)/2)&gt;3.75,3.75,VLOOKUP(Q58,MogulsDD!$A$1:$C$1000,3,FALSE)*(M58+O58)/2)+IF((VLOOKUP(R58,MogulsDD!$A$1:$C$1000,3,FALSE)*(N58+P58)/2)&gt;3.75,3.75,VLOOKUP(R58,MogulsDD!$A$1:$C$1000,3,FALSE)*(N58+P58)/2)+IF((18-12*S58/$J$5)&gt;7.5,7.5,IF((18-12*S58/$J$5)&lt;0,0,(18-12*S58/$J$5)))</f>
        <v>0</v>
      </c>
      <c r="U58" s="77"/>
      <c r="V58" s="77"/>
      <c r="W58" s="77"/>
      <c r="X58" s="77"/>
      <c r="Y58" s="77"/>
      <c r="Z58" s="77"/>
      <c r="AA58" s="77"/>
      <c r="AB58" s="77"/>
      <c r="AC58" s="77"/>
      <c r="AD58" s="77"/>
      <c r="AE58" s="77"/>
      <c r="AF58" s="77"/>
      <c r="AG58" s="77"/>
      <c r="AH58" s="77"/>
      <c r="AI58" s="77"/>
      <c r="AJ58" s="86"/>
      <c r="AK58" s="77"/>
      <c r="AL58" s="38"/>
      <c r="AM58" s="38"/>
    </row>
    <row r="59" spans="1:39" ht="12.75" customHeight="1" x14ac:dyDescent="0.35">
      <c r="A59" s="52">
        <f t="shared" si="1"/>
        <v>2</v>
      </c>
      <c r="B59" s="67"/>
      <c r="C59" s="53"/>
      <c r="D59" s="53"/>
      <c r="E59" s="53"/>
      <c r="F59" s="53"/>
      <c r="G59" s="53"/>
      <c r="H59" s="53"/>
      <c r="I59" s="54"/>
      <c r="J59" s="99"/>
      <c r="K59" s="57"/>
      <c r="L59" s="57"/>
      <c r="M59" s="88"/>
      <c r="N59" s="88"/>
      <c r="O59" s="85"/>
      <c r="P59" s="85"/>
      <c r="Q59" s="85" t="s">
        <v>123</v>
      </c>
      <c r="R59" s="85" t="s">
        <v>123</v>
      </c>
      <c r="S59" s="55">
        <v>9999</v>
      </c>
      <c r="T59" s="53">
        <f>(J59+K59+L59)+IF((VLOOKUP(Q59,MogulsDD!$A$1:$C$1000,3,FALSE)*(M59+O59)/2)&gt;3.75,3.75,VLOOKUP(Q59,MogulsDD!$A$1:$C$1000,3,FALSE)*(M59+O59)/2)+IF((VLOOKUP(R59,MogulsDD!$A$1:$C$1000,3,FALSE)*(N59+P59)/2)&gt;3.75,3.75,VLOOKUP(R59,MogulsDD!$A$1:$C$1000,3,FALSE)*(N59+P59)/2)+IF((18-12*S59/$J$5)&gt;7.5,7.5,IF((18-12*S59/$J$5)&lt;0,0,(18-12*S59/$J$5)))</f>
        <v>0</v>
      </c>
      <c r="U59" s="77"/>
      <c r="V59" s="77"/>
      <c r="W59" s="77"/>
      <c r="X59" s="77"/>
      <c r="Y59" s="77"/>
      <c r="Z59" s="77"/>
      <c r="AA59" s="77"/>
      <c r="AB59" s="77"/>
      <c r="AC59" s="77"/>
      <c r="AD59" s="77"/>
      <c r="AE59" s="77"/>
      <c r="AF59" s="77"/>
      <c r="AG59" s="77"/>
      <c r="AH59" s="77"/>
      <c r="AI59" s="77"/>
      <c r="AJ59" s="86"/>
      <c r="AK59" s="77"/>
      <c r="AL59" s="38"/>
      <c r="AM59" s="38"/>
    </row>
    <row r="60" spans="1:39" ht="12.75" customHeight="1" x14ac:dyDescent="0.35">
      <c r="A60" s="52">
        <f t="shared" si="1"/>
        <v>2</v>
      </c>
      <c r="B60" s="67"/>
      <c r="C60" s="53"/>
      <c r="D60" s="53"/>
      <c r="E60" s="53"/>
      <c r="F60" s="53"/>
      <c r="G60" s="53"/>
      <c r="H60" s="53"/>
      <c r="I60" s="54"/>
      <c r="J60" s="99"/>
      <c r="K60" s="57"/>
      <c r="L60" s="57"/>
      <c r="M60" s="88"/>
      <c r="N60" s="88"/>
      <c r="O60" s="85"/>
      <c r="P60" s="85"/>
      <c r="Q60" s="85" t="s">
        <v>123</v>
      </c>
      <c r="R60" s="85" t="s">
        <v>123</v>
      </c>
      <c r="S60" s="55">
        <v>9999</v>
      </c>
      <c r="T60" s="53">
        <f>(J60+K60+L60)+IF((VLOOKUP(Q60,MogulsDD!$A$1:$C$1000,3,FALSE)*(M60+O60)/2)&gt;3.75,3.75,VLOOKUP(Q60,MogulsDD!$A$1:$C$1000,3,FALSE)*(M60+O60)/2)+IF((VLOOKUP(R60,MogulsDD!$A$1:$C$1000,3,FALSE)*(N60+P60)/2)&gt;3.75,3.75,VLOOKUP(R60,MogulsDD!$A$1:$C$1000,3,FALSE)*(N60+P60)/2)+IF((18-12*S60/$J$5)&gt;7.5,7.5,IF((18-12*S60/$J$5)&lt;0,0,(18-12*S60/$J$5)))</f>
        <v>0</v>
      </c>
      <c r="U60" s="77"/>
      <c r="V60" s="77"/>
      <c r="W60" s="77"/>
      <c r="X60" s="77"/>
      <c r="Y60" s="77"/>
      <c r="Z60" s="77"/>
      <c r="AA60" s="77"/>
      <c r="AB60" s="77"/>
      <c r="AC60" s="77"/>
      <c r="AD60" s="77"/>
      <c r="AE60" s="77"/>
      <c r="AF60" s="77"/>
      <c r="AG60" s="77"/>
      <c r="AH60" s="77"/>
      <c r="AI60" s="77"/>
      <c r="AJ60" s="86"/>
      <c r="AK60" s="77"/>
      <c r="AL60" s="38"/>
      <c r="AM60" s="38"/>
    </row>
    <row r="61" spans="1:39" ht="12.75" customHeight="1" x14ac:dyDescent="0.35">
      <c r="A61" s="52">
        <f t="shared" si="1"/>
        <v>2</v>
      </c>
      <c r="B61" s="67"/>
      <c r="C61" s="53"/>
      <c r="D61" s="53"/>
      <c r="E61" s="53"/>
      <c r="F61" s="53"/>
      <c r="G61" s="53"/>
      <c r="H61" s="53"/>
      <c r="I61" s="54"/>
      <c r="J61" s="99"/>
      <c r="K61" s="57"/>
      <c r="L61" s="57"/>
      <c r="M61" s="88"/>
      <c r="N61" s="88"/>
      <c r="O61" s="85"/>
      <c r="P61" s="85"/>
      <c r="Q61" s="85" t="s">
        <v>123</v>
      </c>
      <c r="R61" s="85" t="s">
        <v>123</v>
      </c>
      <c r="S61" s="55">
        <v>9999</v>
      </c>
      <c r="T61" s="53">
        <f>(J61+K61+L61)+IF((VLOOKUP(Q61,MogulsDD!$A$1:$C$1000,3,FALSE)*(M61+O61)/2)&gt;3.75,3.75,VLOOKUP(Q61,MogulsDD!$A$1:$C$1000,3,FALSE)*(M61+O61)/2)+IF((VLOOKUP(R61,MogulsDD!$A$1:$C$1000,3,FALSE)*(N61+P61)/2)&gt;3.75,3.75,VLOOKUP(R61,MogulsDD!$A$1:$C$1000,3,FALSE)*(N61+P61)/2)+IF((18-12*S61/$J$5)&gt;7.5,7.5,IF((18-12*S61/$J$5)&lt;0,0,(18-12*S61/$J$5)))</f>
        <v>0</v>
      </c>
      <c r="U61" s="77"/>
      <c r="V61" s="77"/>
      <c r="W61" s="77"/>
      <c r="X61" s="77"/>
      <c r="Y61" s="77"/>
      <c r="Z61" s="77"/>
      <c r="AA61" s="77"/>
      <c r="AB61" s="77"/>
      <c r="AC61" s="77"/>
      <c r="AD61" s="77"/>
      <c r="AE61" s="77"/>
      <c r="AF61" s="77"/>
      <c r="AG61" s="77"/>
      <c r="AH61" s="77"/>
      <c r="AI61" s="77"/>
      <c r="AJ61" s="86"/>
      <c r="AK61" s="77"/>
      <c r="AL61" s="38"/>
      <c r="AM61" s="38"/>
    </row>
    <row r="62" spans="1:39" ht="12.75" customHeight="1" x14ac:dyDescent="0.35">
      <c r="A62" s="52">
        <f t="shared" si="1"/>
        <v>2</v>
      </c>
      <c r="B62" s="67"/>
      <c r="C62" s="53"/>
      <c r="D62" s="53"/>
      <c r="E62" s="53"/>
      <c r="F62" s="53"/>
      <c r="G62" s="53"/>
      <c r="H62" s="53"/>
      <c r="I62" s="54"/>
      <c r="J62" s="99"/>
      <c r="K62" s="57"/>
      <c r="L62" s="57"/>
      <c r="M62" s="88"/>
      <c r="N62" s="88"/>
      <c r="O62" s="85"/>
      <c r="P62" s="85"/>
      <c r="Q62" s="85" t="s">
        <v>123</v>
      </c>
      <c r="R62" s="85" t="s">
        <v>123</v>
      </c>
      <c r="S62" s="55">
        <v>9999</v>
      </c>
      <c r="T62" s="53">
        <f>(J62+K62+L62)+IF((VLOOKUP(Q62,MogulsDD!$A$1:$C$1000,3,FALSE)*(M62+O62)/2)&gt;3.75,3.75,VLOOKUP(Q62,MogulsDD!$A$1:$C$1000,3,FALSE)*(M62+O62)/2)+IF((VLOOKUP(R62,MogulsDD!$A$1:$C$1000,3,FALSE)*(N62+P62)/2)&gt;3.75,3.75,VLOOKUP(R62,MogulsDD!$A$1:$C$1000,3,FALSE)*(N62+P62)/2)+IF((18-12*S62/$J$5)&gt;7.5,7.5,IF((18-12*S62/$J$5)&lt;0,0,(18-12*S62/$J$5)))</f>
        <v>0</v>
      </c>
      <c r="U62" s="77"/>
      <c r="V62" s="77"/>
      <c r="W62" s="77"/>
      <c r="X62" s="77"/>
      <c r="Y62" s="77"/>
      <c r="Z62" s="77"/>
      <c r="AA62" s="77"/>
      <c r="AB62" s="77"/>
      <c r="AC62" s="77"/>
      <c r="AD62" s="77"/>
      <c r="AE62" s="77"/>
      <c r="AF62" s="77"/>
      <c r="AG62" s="77"/>
      <c r="AH62" s="77"/>
      <c r="AI62" s="77"/>
      <c r="AJ62" s="86"/>
      <c r="AK62" s="77"/>
      <c r="AL62" s="38"/>
      <c r="AM62" s="38"/>
    </row>
    <row r="63" spans="1:39" ht="12.75" customHeight="1" x14ac:dyDescent="0.35">
      <c r="A63" s="52">
        <f t="shared" si="1"/>
        <v>2</v>
      </c>
      <c r="B63" s="67"/>
      <c r="C63" s="53"/>
      <c r="D63" s="53"/>
      <c r="E63" s="53"/>
      <c r="F63" s="53"/>
      <c r="G63" s="53"/>
      <c r="H63" s="53"/>
      <c r="I63" s="54"/>
      <c r="J63" s="99"/>
      <c r="K63" s="57"/>
      <c r="L63" s="57"/>
      <c r="M63" s="88"/>
      <c r="N63" s="88"/>
      <c r="O63" s="85"/>
      <c r="P63" s="85"/>
      <c r="Q63" s="85" t="s">
        <v>123</v>
      </c>
      <c r="R63" s="85" t="s">
        <v>123</v>
      </c>
      <c r="S63" s="55">
        <v>9999</v>
      </c>
      <c r="T63" s="53">
        <f>(J63+K63+L63)+IF((VLOOKUP(Q63,MogulsDD!$A$1:$C$1000,3,FALSE)*(M63+O63)/2)&gt;3.75,3.75,VLOOKUP(Q63,MogulsDD!$A$1:$C$1000,3,FALSE)*(M63+O63)/2)+IF((VLOOKUP(R63,MogulsDD!$A$1:$C$1000,3,FALSE)*(N63+P63)/2)&gt;3.75,3.75,VLOOKUP(R63,MogulsDD!$A$1:$C$1000,3,FALSE)*(N63+P63)/2)+IF((18-12*S63/$J$5)&gt;7.5,7.5,IF((18-12*S63/$J$5)&lt;0,0,(18-12*S63/$J$5)))</f>
        <v>0</v>
      </c>
      <c r="U63" s="77"/>
      <c r="V63" s="77"/>
      <c r="W63" s="77"/>
      <c r="X63" s="77"/>
      <c r="Y63" s="77"/>
      <c r="Z63" s="77"/>
      <c r="AA63" s="77"/>
      <c r="AB63" s="77"/>
      <c r="AC63" s="77"/>
      <c r="AD63" s="77"/>
      <c r="AE63" s="77"/>
      <c r="AF63" s="77"/>
      <c r="AG63" s="77"/>
      <c r="AH63" s="77"/>
      <c r="AI63" s="77"/>
      <c r="AJ63" s="86"/>
      <c r="AK63" s="77"/>
      <c r="AL63" s="38"/>
      <c r="AM63" s="38"/>
    </row>
    <row r="64" spans="1:39" ht="12.75" customHeight="1" x14ac:dyDescent="0.35">
      <c r="A64" s="52">
        <f t="shared" si="1"/>
        <v>2</v>
      </c>
      <c r="B64" s="67"/>
      <c r="C64" s="53"/>
      <c r="D64" s="53"/>
      <c r="E64" s="53"/>
      <c r="F64" s="53"/>
      <c r="G64" s="53"/>
      <c r="H64" s="53"/>
      <c r="I64" s="54"/>
      <c r="J64" s="99"/>
      <c r="K64" s="57"/>
      <c r="L64" s="57"/>
      <c r="M64" s="88"/>
      <c r="N64" s="88"/>
      <c r="O64" s="85"/>
      <c r="P64" s="85"/>
      <c r="Q64" s="85" t="s">
        <v>123</v>
      </c>
      <c r="R64" s="85" t="s">
        <v>123</v>
      </c>
      <c r="S64" s="55">
        <v>9999</v>
      </c>
      <c r="T64" s="53">
        <f>(J64+K64+L64)+IF((VLOOKUP(Q64,MogulsDD!$A$1:$C$1000,3,FALSE)*(M64+O64)/2)&gt;3.75,3.75,VLOOKUP(Q64,MogulsDD!$A$1:$C$1000,3,FALSE)*(M64+O64)/2)+IF((VLOOKUP(R64,MogulsDD!$A$1:$C$1000,3,FALSE)*(N64+P64)/2)&gt;3.75,3.75,VLOOKUP(R64,MogulsDD!$A$1:$C$1000,3,FALSE)*(N64+P64)/2)+IF((18-12*S64/$J$5)&gt;7.5,7.5,IF((18-12*S64/$J$5)&lt;0,0,(18-12*S64/$J$5)))</f>
        <v>0</v>
      </c>
      <c r="U64" s="77"/>
      <c r="V64" s="77"/>
      <c r="W64" s="77"/>
      <c r="X64" s="77"/>
      <c r="Y64" s="77"/>
      <c r="Z64" s="77"/>
      <c r="AA64" s="77"/>
      <c r="AB64" s="77"/>
      <c r="AC64" s="77"/>
      <c r="AD64" s="77"/>
      <c r="AE64" s="77"/>
      <c r="AF64" s="77"/>
      <c r="AG64" s="77"/>
      <c r="AH64" s="77"/>
      <c r="AI64" s="77"/>
      <c r="AJ64" s="86"/>
      <c r="AK64" s="77"/>
      <c r="AL64" s="38"/>
      <c r="AM64" s="38"/>
    </row>
    <row r="65" spans="1:39" ht="12.75" customHeight="1" x14ac:dyDescent="0.35">
      <c r="A65" s="52">
        <f t="shared" si="1"/>
        <v>2</v>
      </c>
      <c r="B65" s="67"/>
      <c r="C65" s="53"/>
      <c r="D65" s="53"/>
      <c r="E65" s="53"/>
      <c r="F65" s="53"/>
      <c r="G65" s="53"/>
      <c r="H65" s="53"/>
      <c r="I65" s="54"/>
      <c r="J65" s="99"/>
      <c r="K65" s="57"/>
      <c r="L65" s="57"/>
      <c r="M65" s="88"/>
      <c r="N65" s="88"/>
      <c r="O65" s="85"/>
      <c r="P65" s="85"/>
      <c r="Q65" s="85" t="s">
        <v>123</v>
      </c>
      <c r="R65" s="85" t="s">
        <v>123</v>
      </c>
      <c r="S65" s="55">
        <v>9999</v>
      </c>
      <c r="T65" s="53">
        <f>(J65+K65+L65)+IF((VLOOKUP(Q65,MogulsDD!$A$1:$C$1000,3,FALSE)*(M65+O65)/2)&gt;3.75,3.75,VLOOKUP(Q65,MogulsDD!$A$1:$C$1000,3,FALSE)*(M65+O65)/2)+IF((VLOOKUP(R65,MogulsDD!$A$1:$C$1000,3,FALSE)*(N65+P65)/2)&gt;3.75,3.75,VLOOKUP(R65,MogulsDD!$A$1:$C$1000,3,FALSE)*(N65+P65)/2)+IF((18-12*S65/$J$5)&gt;7.5,7.5,IF((18-12*S65/$J$5)&lt;0,0,(18-12*S65/$J$5)))</f>
        <v>0</v>
      </c>
      <c r="U65" s="77"/>
      <c r="V65" s="77"/>
      <c r="W65" s="77"/>
      <c r="X65" s="77"/>
      <c r="Y65" s="77"/>
      <c r="Z65" s="77"/>
      <c r="AA65" s="77"/>
      <c r="AB65" s="77"/>
      <c r="AC65" s="77"/>
      <c r="AD65" s="77"/>
      <c r="AE65" s="77"/>
      <c r="AF65" s="77"/>
      <c r="AG65" s="77"/>
      <c r="AH65" s="77"/>
      <c r="AI65" s="77"/>
      <c r="AJ65" s="86"/>
      <c r="AK65" s="77"/>
      <c r="AL65" s="38"/>
      <c r="AM65" s="38"/>
    </row>
    <row r="66" spans="1:39" ht="12.75" customHeight="1" x14ac:dyDescent="0.35">
      <c r="A66" s="52">
        <f t="shared" si="1"/>
        <v>2</v>
      </c>
      <c r="B66" s="67"/>
      <c r="C66" s="53"/>
      <c r="D66" s="53"/>
      <c r="E66" s="53"/>
      <c r="F66" s="53"/>
      <c r="G66" s="53"/>
      <c r="H66" s="53"/>
      <c r="I66" s="54"/>
      <c r="J66" s="99"/>
      <c r="K66" s="57"/>
      <c r="L66" s="57"/>
      <c r="M66" s="88"/>
      <c r="N66" s="88"/>
      <c r="O66" s="85"/>
      <c r="P66" s="85"/>
      <c r="Q66" s="85" t="s">
        <v>123</v>
      </c>
      <c r="R66" s="85" t="s">
        <v>123</v>
      </c>
      <c r="S66" s="55">
        <v>9999</v>
      </c>
      <c r="T66" s="53">
        <f>(J66+K66+L66)+IF((VLOOKUP(Q66,MogulsDD!$A$1:$C$1000,3,FALSE)*(M66+O66)/2)&gt;3.75,3.75,VLOOKUP(Q66,MogulsDD!$A$1:$C$1000,3,FALSE)*(M66+O66)/2)+IF((VLOOKUP(R66,MogulsDD!$A$1:$C$1000,3,FALSE)*(N66+P66)/2)&gt;3.75,3.75,VLOOKUP(R66,MogulsDD!$A$1:$C$1000,3,FALSE)*(N66+P66)/2)+IF((18-12*S66/$J$5)&gt;7.5,7.5,IF((18-12*S66/$J$5)&lt;0,0,(18-12*S66/$J$5)))</f>
        <v>0</v>
      </c>
      <c r="U66" s="77"/>
      <c r="V66" s="77"/>
      <c r="W66" s="77"/>
      <c r="X66" s="77"/>
      <c r="Y66" s="77"/>
      <c r="Z66" s="77"/>
      <c r="AA66" s="77"/>
      <c r="AB66" s="77"/>
      <c r="AC66" s="77"/>
      <c r="AD66" s="77"/>
      <c r="AE66" s="77"/>
      <c r="AF66" s="77"/>
      <c r="AG66" s="77"/>
      <c r="AH66" s="77"/>
      <c r="AI66" s="77"/>
      <c r="AJ66" s="86"/>
      <c r="AK66" s="77"/>
      <c r="AL66" s="38"/>
      <c r="AM66" s="38"/>
    </row>
    <row r="67" spans="1:39" ht="12.75" customHeight="1" x14ac:dyDescent="0.35">
      <c r="A67" s="52">
        <f t="shared" si="1"/>
        <v>2</v>
      </c>
      <c r="B67" s="67"/>
      <c r="C67" s="53"/>
      <c r="D67" s="53"/>
      <c r="E67" s="53"/>
      <c r="F67" s="53"/>
      <c r="G67" s="53"/>
      <c r="H67" s="53"/>
      <c r="I67" s="54"/>
      <c r="J67" s="99"/>
      <c r="K67" s="57"/>
      <c r="L67" s="57"/>
      <c r="M67" s="88"/>
      <c r="N67" s="88"/>
      <c r="O67" s="85"/>
      <c r="P67" s="85"/>
      <c r="Q67" s="85" t="s">
        <v>123</v>
      </c>
      <c r="R67" s="85" t="s">
        <v>123</v>
      </c>
      <c r="S67" s="55">
        <v>9999</v>
      </c>
      <c r="T67" s="53">
        <f>(J67+K67+L67)+IF((VLOOKUP(Q67,MogulsDD!$A$1:$C$1000,3,FALSE)*(M67+O67)/2)&gt;3.75,3.75,VLOOKUP(Q67,MogulsDD!$A$1:$C$1000,3,FALSE)*(M67+O67)/2)+IF((VLOOKUP(R67,MogulsDD!$A$1:$C$1000,3,FALSE)*(N67+P67)/2)&gt;3.75,3.75,VLOOKUP(R67,MogulsDD!$A$1:$C$1000,3,FALSE)*(N67+P67)/2)+IF((18-12*S67/$J$5)&gt;7.5,7.5,IF((18-12*S67/$J$5)&lt;0,0,(18-12*S67/$J$5)))</f>
        <v>0</v>
      </c>
      <c r="U67" s="77"/>
      <c r="V67" s="77"/>
      <c r="W67" s="77"/>
      <c r="X67" s="77"/>
      <c r="Y67" s="77"/>
      <c r="Z67" s="77"/>
      <c r="AA67" s="77"/>
      <c r="AB67" s="77"/>
      <c r="AC67" s="77"/>
      <c r="AD67" s="77"/>
      <c r="AE67" s="77"/>
      <c r="AF67" s="77"/>
      <c r="AG67" s="77"/>
      <c r="AH67" s="77"/>
      <c r="AI67" s="77"/>
      <c r="AJ67" s="86"/>
      <c r="AK67" s="77"/>
      <c r="AL67" s="38"/>
      <c r="AM67" s="38"/>
    </row>
    <row r="68" spans="1:39" ht="12.75" customHeight="1" x14ac:dyDescent="0.35">
      <c r="A68" s="52">
        <f t="shared" si="1"/>
        <v>2</v>
      </c>
      <c r="B68" s="67"/>
      <c r="C68" s="53"/>
      <c r="D68" s="53"/>
      <c r="E68" s="53"/>
      <c r="F68" s="53"/>
      <c r="G68" s="53"/>
      <c r="H68" s="53"/>
      <c r="I68" s="54"/>
      <c r="J68" s="99"/>
      <c r="K68" s="57"/>
      <c r="L68" s="57"/>
      <c r="M68" s="88"/>
      <c r="N68" s="88"/>
      <c r="O68" s="85"/>
      <c r="P68" s="85"/>
      <c r="Q68" s="85" t="s">
        <v>123</v>
      </c>
      <c r="R68" s="85" t="s">
        <v>123</v>
      </c>
      <c r="S68" s="55">
        <v>9999</v>
      </c>
      <c r="T68" s="53">
        <f>(J68+K68+L68)+IF((VLOOKUP(Q68,MogulsDD!$A$1:$C$1000,3,FALSE)*(M68+O68)/2)&gt;3.75,3.75,VLOOKUP(Q68,MogulsDD!$A$1:$C$1000,3,FALSE)*(M68+O68)/2)+IF((VLOOKUP(R68,MogulsDD!$A$1:$C$1000,3,FALSE)*(N68+P68)/2)&gt;3.75,3.75,VLOOKUP(R68,MogulsDD!$A$1:$C$1000,3,FALSE)*(N68+P68)/2)+IF((18-12*S68/$J$5)&gt;7.5,7.5,IF((18-12*S68/$J$5)&lt;0,0,(18-12*S68/$J$5)))</f>
        <v>0</v>
      </c>
      <c r="U68" s="77"/>
      <c r="V68" s="77"/>
      <c r="W68" s="77"/>
      <c r="X68" s="77"/>
      <c r="Y68" s="77"/>
      <c r="Z68" s="77"/>
      <c r="AA68" s="77"/>
      <c r="AB68" s="77"/>
      <c r="AC68" s="77"/>
      <c r="AD68" s="77"/>
      <c r="AE68" s="77"/>
      <c r="AF68" s="77"/>
      <c r="AG68" s="77"/>
      <c r="AH68" s="77"/>
      <c r="AI68" s="77"/>
      <c r="AJ68" s="86"/>
      <c r="AK68" s="77"/>
      <c r="AL68" s="38"/>
      <c r="AM68" s="38"/>
    </row>
    <row r="69" spans="1:39" ht="12.75" customHeight="1" x14ac:dyDescent="0.35">
      <c r="A69" s="52">
        <f t="shared" si="1"/>
        <v>2</v>
      </c>
      <c r="B69" s="67"/>
      <c r="C69" s="53"/>
      <c r="D69" s="53"/>
      <c r="E69" s="53"/>
      <c r="F69" s="53"/>
      <c r="G69" s="53"/>
      <c r="H69" s="53"/>
      <c r="I69" s="54"/>
      <c r="J69" s="99"/>
      <c r="K69" s="57"/>
      <c r="L69" s="57"/>
      <c r="M69" s="88"/>
      <c r="N69" s="88"/>
      <c r="O69" s="85"/>
      <c r="P69" s="85"/>
      <c r="Q69" s="85" t="s">
        <v>123</v>
      </c>
      <c r="R69" s="85" t="s">
        <v>123</v>
      </c>
      <c r="S69" s="55">
        <v>9999</v>
      </c>
      <c r="T69" s="53">
        <f>(J69+K69+L69)+IF((VLOOKUP(Q69,MogulsDD!$A$1:$C$1000,3,FALSE)*(M69+O69)/2)&gt;3.75,3.75,VLOOKUP(Q69,MogulsDD!$A$1:$C$1000,3,FALSE)*(M69+O69)/2)+IF((VLOOKUP(R69,MogulsDD!$A$1:$C$1000,3,FALSE)*(N69+P69)/2)&gt;3.75,3.75,VLOOKUP(R69,MogulsDD!$A$1:$C$1000,3,FALSE)*(N69+P69)/2)+IF((18-12*S69/$J$5)&gt;7.5,7.5,IF((18-12*S69/$J$5)&lt;0,0,(18-12*S69/$J$5)))</f>
        <v>0</v>
      </c>
      <c r="U69" s="77"/>
      <c r="V69" s="77"/>
      <c r="W69" s="77"/>
      <c r="X69" s="77"/>
      <c r="Y69" s="77"/>
      <c r="Z69" s="77"/>
      <c r="AA69" s="77"/>
      <c r="AB69" s="77"/>
      <c r="AC69" s="77"/>
      <c r="AD69" s="77"/>
      <c r="AE69" s="77"/>
      <c r="AF69" s="77"/>
      <c r="AG69" s="77"/>
      <c r="AH69" s="77"/>
      <c r="AI69" s="77"/>
      <c r="AJ69" s="86"/>
      <c r="AK69" s="77"/>
      <c r="AL69" s="38"/>
      <c r="AM69" s="38"/>
    </row>
    <row r="70" spans="1:39" ht="12.75" customHeight="1" x14ac:dyDescent="0.35">
      <c r="A70" s="52">
        <f t="shared" si="1"/>
        <v>2</v>
      </c>
      <c r="B70" s="67"/>
      <c r="C70" s="53"/>
      <c r="D70" s="53"/>
      <c r="E70" s="53"/>
      <c r="F70" s="53"/>
      <c r="G70" s="53"/>
      <c r="H70" s="53"/>
      <c r="I70" s="54"/>
      <c r="J70" s="99"/>
      <c r="K70" s="57"/>
      <c r="L70" s="57"/>
      <c r="M70" s="88"/>
      <c r="N70" s="88"/>
      <c r="O70" s="85"/>
      <c r="P70" s="85"/>
      <c r="Q70" s="85" t="s">
        <v>123</v>
      </c>
      <c r="R70" s="85" t="s">
        <v>123</v>
      </c>
      <c r="S70" s="55">
        <v>9999</v>
      </c>
      <c r="T70" s="53">
        <f>(J70+K70+L70)+IF((VLOOKUP(Q70,MogulsDD!$A$1:$C$1000,3,FALSE)*(M70+O70)/2)&gt;3.75,3.75,VLOOKUP(Q70,MogulsDD!$A$1:$C$1000,3,FALSE)*(M70+O70)/2)+IF((VLOOKUP(R70,MogulsDD!$A$1:$C$1000,3,FALSE)*(N70+P70)/2)&gt;3.75,3.75,VLOOKUP(R70,MogulsDD!$A$1:$C$1000,3,FALSE)*(N70+P70)/2)+IF((18-12*S70/$J$5)&gt;7.5,7.5,IF((18-12*S70/$J$5)&lt;0,0,(18-12*S70/$J$5)))</f>
        <v>0</v>
      </c>
      <c r="U70" s="77"/>
      <c r="V70" s="77"/>
      <c r="W70" s="77"/>
      <c r="X70" s="77"/>
      <c r="Y70" s="77"/>
      <c r="Z70" s="77"/>
      <c r="AA70" s="77"/>
      <c r="AB70" s="77"/>
      <c r="AC70" s="77"/>
      <c r="AD70" s="77"/>
      <c r="AE70" s="77"/>
      <c r="AF70" s="77"/>
      <c r="AG70" s="77"/>
      <c r="AH70" s="77"/>
      <c r="AI70" s="77"/>
      <c r="AJ70" s="86"/>
      <c r="AK70" s="77"/>
      <c r="AL70" s="38"/>
      <c r="AM70" s="38"/>
    </row>
    <row r="71" spans="1:39" ht="12.75" customHeight="1" x14ac:dyDescent="0.35">
      <c r="A71" s="52">
        <f t="shared" si="1"/>
        <v>2</v>
      </c>
      <c r="B71" s="67"/>
      <c r="C71" s="53"/>
      <c r="D71" s="53"/>
      <c r="E71" s="53"/>
      <c r="F71" s="53"/>
      <c r="G71" s="53"/>
      <c r="H71" s="53"/>
      <c r="I71" s="54"/>
      <c r="J71" s="99"/>
      <c r="K71" s="57"/>
      <c r="L71" s="57"/>
      <c r="M71" s="88"/>
      <c r="N71" s="88"/>
      <c r="O71" s="85"/>
      <c r="P71" s="85"/>
      <c r="Q71" s="85" t="s">
        <v>123</v>
      </c>
      <c r="R71" s="85" t="s">
        <v>123</v>
      </c>
      <c r="S71" s="55">
        <v>9999</v>
      </c>
      <c r="T71" s="53">
        <f>(J71+K71+L71)+IF((VLOOKUP(Q71,MogulsDD!$A$1:$C$1000,3,FALSE)*(M71+O71)/2)&gt;3.75,3.75,VLOOKUP(Q71,MogulsDD!$A$1:$C$1000,3,FALSE)*(M71+O71)/2)+IF((VLOOKUP(R71,MogulsDD!$A$1:$C$1000,3,FALSE)*(N71+P71)/2)&gt;3.75,3.75,VLOOKUP(R71,MogulsDD!$A$1:$C$1000,3,FALSE)*(N71+P71)/2)+IF((18-12*S71/$J$5)&gt;7.5,7.5,IF((18-12*S71/$J$5)&lt;0,0,(18-12*S71/$J$5)))</f>
        <v>0</v>
      </c>
      <c r="U71" s="77"/>
      <c r="V71" s="77"/>
      <c r="W71" s="77"/>
      <c r="X71" s="77"/>
      <c r="Y71" s="77"/>
      <c r="Z71" s="77"/>
      <c r="AA71" s="77"/>
      <c r="AB71" s="77"/>
      <c r="AC71" s="77"/>
      <c r="AD71" s="77"/>
      <c r="AE71" s="77"/>
      <c r="AF71" s="77"/>
      <c r="AG71" s="77"/>
      <c r="AH71" s="77"/>
      <c r="AI71" s="77"/>
      <c r="AJ71" s="86"/>
      <c r="AK71" s="77"/>
      <c r="AL71" s="38"/>
      <c r="AM71" s="38"/>
    </row>
    <row r="72" spans="1:39" ht="12.75" customHeight="1" x14ac:dyDescent="0.35">
      <c r="A72" s="52">
        <f t="shared" si="1"/>
        <v>2</v>
      </c>
      <c r="B72" s="67"/>
      <c r="C72" s="53"/>
      <c r="D72" s="53"/>
      <c r="E72" s="53"/>
      <c r="F72" s="53"/>
      <c r="G72" s="53"/>
      <c r="H72" s="53"/>
      <c r="I72" s="54"/>
      <c r="J72" s="99"/>
      <c r="K72" s="57"/>
      <c r="L72" s="57"/>
      <c r="M72" s="88"/>
      <c r="N72" s="88"/>
      <c r="O72" s="85"/>
      <c r="P72" s="85"/>
      <c r="Q72" s="85" t="s">
        <v>123</v>
      </c>
      <c r="R72" s="85" t="s">
        <v>123</v>
      </c>
      <c r="S72" s="55">
        <v>9999</v>
      </c>
      <c r="T72" s="53">
        <f>(J72+K72+L72)+IF((VLOOKUP(Q72,MogulsDD!$A$1:$C$1000,3,FALSE)*(M72+O72)/2)&gt;3.75,3.75,VLOOKUP(Q72,MogulsDD!$A$1:$C$1000,3,FALSE)*(M72+O72)/2)+IF((VLOOKUP(R72,MogulsDD!$A$1:$C$1000,3,FALSE)*(N72+P72)/2)&gt;3.75,3.75,VLOOKUP(R72,MogulsDD!$A$1:$C$1000,3,FALSE)*(N72+P72)/2)+IF((18-12*S72/$J$5)&gt;7.5,7.5,IF((18-12*S72/$J$5)&lt;0,0,(18-12*S72/$J$5)))</f>
        <v>0</v>
      </c>
      <c r="U72" s="77"/>
      <c r="V72" s="77"/>
      <c r="W72" s="77"/>
      <c r="X72" s="77"/>
      <c r="Y72" s="77"/>
      <c r="Z72" s="77"/>
      <c r="AA72" s="77"/>
      <c r="AB72" s="77"/>
      <c r="AC72" s="77"/>
      <c r="AD72" s="77"/>
      <c r="AE72" s="77"/>
      <c r="AF72" s="77"/>
      <c r="AG72" s="77"/>
      <c r="AH72" s="77"/>
      <c r="AI72" s="77"/>
      <c r="AJ72" s="86"/>
      <c r="AK72" s="77"/>
      <c r="AL72" s="38"/>
      <c r="AM72" s="38"/>
    </row>
    <row r="73" spans="1:39" ht="12.75" customHeight="1" x14ac:dyDescent="0.35">
      <c r="A73" s="52">
        <f t="shared" si="1"/>
        <v>2</v>
      </c>
      <c r="B73" s="67"/>
      <c r="C73" s="53"/>
      <c r="D73" s="53"/>
      <c r="E73" s="53"/>
      <c r="F73" s="53"/>
      <c r="G73" s="53"/>
      <c r="H73" s="53"/>
      <c r="I73" s="54"/>
      <c r="J73" s="99"/>
      <c r="K73" s="57"/>
      <c r="L73" s="57"/>
      <c r="M73" s="88"/>
      <c r="N73" s="88"/>
      <c r="O73" s="85"/>
      <c r="P73" s="85"/>
      <c r="Q73" s="85" t="s">
        <v>123</v>
      </c>
      <c r="R73" s="85" t="s">
        <v>123</v>
      </c>
      <c r="S73" s="55">
        <v>9999</v>
      </c>
      <c r="T73" s="53">
        <f>(J73+K73+L73)+IF((VLOOKUP(Q73,MogulsDD!$A$1:$C$1000,3,FALSE)*(M73+O73)/2)&gt;3.75,3.75,VLOOKUP(Q73,MogulsDD!$A$1:$C$1000,3,FALSE)*(M73+O73)/2)+IF((VLOOKUP(R73,MogulsDD!$A$1:$C$1000,3,FALSE)*(N73+P73)/2)&gt;3.75,3.75,VLOOKUP(R73,MogulsDD!$A$1:$C$1000,3,FALSE)*(N73+P73)/2)+IF((18-12*S73/$J$5)&gt;7.5,7.5,IF((18-12*S73/$J$5)&lt;0,0,(18-12*S73/$J$5)))</f>
        <v>0</v>
      </c>
      <c r="U73" s="77"/>
      <c r="V73" s="77"/>
      <c r="W73" s="77"/>
      <c r="X73" s="77"/>
      <c r="Y73" s="77"/>
      <c r="Z73" s="77"/>
      <c r="AA73" s="77"/>
      <c r="AB73" s="77"/>
      <c r="AC73" s="77"/>
      <c r="AD73" s="77"/>
      <c r="AE73" s="77"/>
      <c r="AF73" s="77"/>
      <c r="AG73" s="77"/>
      <c r="AH73" s="77"/>
      <c r="AI73" s="77"/>
      <c r="AJ73" s="86"/>
      <c r="AK73" s="77"/>
      <c r="AL73" s="38"/>
      <c r="AM73" s="38"/>
    </row>
    <row r="74" spans="1:39" ht="12.75" customHeight="1" x14ac:dyDescent="0.35">
      <c r="A74" s="52">
        <f t="shared" si="1"/>
        <v>2</v>
      </c>
      <c r="B74" s="67"/>
      <c r="C74" s="53"/>
      <c r="D74" s="53"/>
      <c r="E74" s="53"/>
      <c r="F74" s="53"/>
      <c r="G74" s="53"/>
      <c r="H74" s="53"/>
      <c r="I74" s="54"/>
      <c r="J74" s="99"/>
      <c r="K74" s="57"/>
      <c r="L74" s="57"/>
      <c r="M74" s="88"/>
      <c r="N74" s="88"/>
      <c r="O74" s="85"/>
      <c r="P74" s="85"/>
      <c r="Q74" s="85" t="s">
        <v>123</v>
      </c>
      <c r="R74" s="85" t="s">
        <v>123</v>
      </c>
      <c r="S74" s="55">
        <v>9999</v>
      </c>
      <c r="T74" s="53">
        <f>(J74+K74+L74)+IF((VLOOKUP(Q74,MogulsDD!$A$1:$C$1000,3,FALSE)*(M74+O74)/2)&gt;3.75,3.75,VLOOKUP(Q74,MogulsDD!$A$1:$C$1000,3,FALSE)*(M74+O74)/2)+IF((VLOOKUP(R74,MogulsDD!$A$1:$C$1000,3,FALSE)*(N74+P74)/2)&gt;3.75,3.75,VLOOKUP(R74,MogulsDD!$A$1:$C$1000,3,FALSE)*(N74+P74)/2)+IF((18-12*S74/$J$5)&gt;7.5,7.5,IF((18-12*S74/$J$5)&lt;0,0,(18-12*S74/$J$5)))</f>
        <v>0</v>
      </c>
      <c r="U74" s="77"/>
      <c r="V74" s="77"/>
      <c r="W74" s="77"/>
      <c r="X74" s="77"/>
      <c r="Y74" s="77"/>
      <c r="Z74" s="77"/>
      <c r="AA74" s="77"/>
      <c r="AB74" s="77"/>
      <c r="AC74" s="77"/>
      <c r="AD74" s="77"/>
      <c r="AE74" s="77"/>
      <c r="AF74" s="77"/>
      <c r="AG74" s="77"/>
      <c r="AH74" s="77"/>
      <c r="AI74" s="77"/>
      <c r="AJ74" s="86"/>
      <c r="AK74" s="77"/>
      <c r="AL74" s="38"/>
      <c r="AM74" s="38"/>
    </row>
    <row r="75" spans="1:39" ht="12.75" customHeight="1" x14ac:dyDescent="0.35">
      <c r="A75" s="52">
        <f t="shared" si="1"/>
        <v>2</v>
      </c>
      <c r="B75" s="67"/>
      <c r="C75" s="53"/>
      <c r="D75" s="53"/>
      <c r="E75" s="53"/>
      <c r="F75" s="53"/>
      <c r="G75" s="53"/>
      <c r="H75" s="53"/>
      <c r="I75" s="54"/>
      <c r="J75" s="100"/>
      <c r="K75" s="57"/>
      <c r="L75" s="57"/>
      <c r="M75" s="88"/>
      <c r="N75" s="101"/>
      <c r="O75" s="102"/>
      <c r="P75" s="102"/>
      <c r="Q75" s="85" t="s">
        <v>123</v>
      </c>
      <c r="R75" s="85" t="s">
        <v>123</v>
      </c>
      <c r="S75" s="55">
        <v>9999</v>
      </c>
      <c r="T75" s="53">
        <f>(J75+K75+L75)+IF((VLOOKUP(Q75,MogulsDD!$A$1:$C$1000,3,FALSE)*(M75+O75)/2)&gt;3.75,3.75,VLOOKUP(Q75,MogulsDD!$A$1:$C$1000,3,FALSE)*(M75+O75)/2)+IF((VLOOKUP(R75,MogulsDD!$A$1:$C$1000,3,FALSE)*(N75+P75)/2)&gt;3.75,3.75,VLOOKUP(R75,MogulsDD!$A$1:$C$1000,3,FALSE)*(N75+P75)/2)+IF((18-12*S75/$J$5)&gt;7.5,7.5,IF((18-12*S75/$J$5)&lt;0,0,(18-12*S75/$J$5)))</f>
        <v>0</v>
      </c>
      <c r="U75" s="77"/>
      <c r="V75" s="77"/>
      <c r="W75" s="77"/>
      <c r="X75" s="77"/>
      <c r="Y75" s="77"/>
      <c r="Z75" s="77"/>
      <c r="AA75" s="77"/>
      <c r="AB75" s="77"/>
      <c r="AC75" s="77"/>
      <c r="AD75" s="77"/>
      <c r="AE75" s="77"/>
      <c r="AF75" s="77"/>
      <c r="AG75" s="77"/>
      <c r="AH75" s="77"/>
      <c r="AI75" s="77"/>
      <c r="AJ75" s="86"/>
      <c r="AK75" s="77"/>
      <c r="AL75" s="38"/>
      <c r="AM75" s="38"/>
    </row>
    <row r="76" spans="1:39" ht="12.75" customHeight="1" x14ac:dyDescent="0.35">
      <c r="A76" s="52">
        <f t="shared" si="1"/>
        <v>2</v>
      </c>
      <c r="B76" s="67"/>
      <c r="C76" s="53"/>
      <c r="D76" s="53"/>
      <c r="E76" s="53"/>
      <c r="F76" s="53"/>
      <c r="G76" s="53"/>
      <c r="H76" s="53"/>
      <c r="I76" s="54"/>
      <c r="J76" s="99"/>
      <c r="K76" s="57"/>
      <c r="L76" s="57"/>
      <c r="M76" s="88"/>
      <c r="N76" s="88"/>
      <c r="O76" s="85"/>
      <c r="P76" s="85"/>
      <c r="Q76" s="85" t="s">
        <v>123</v>
      </c>
      <c r="R76" s="85" t="s">
        <v>123</v>
      </c>
      <c r="S76" s="55">
        <v>9999</v>
      </c>
      <c r="T76" s="53">
        <f>(J76+K76+L76)+IF((VLOOKUP(Q76,MogulsDD!$A$1:$C$1000,3,FALSE)*(M76+O76)/2)&gt;3.75,3.75,VLOOKUP(Q76,MogulsDD!$A$1:$C$1000,3,FALSE)*(M76+O76)/2)+IF((VLOOKUP(R76,MogulsDD!$A$1:$C$1000,3,FALSE)*(N76+P76)/2)&gt;3.75,3.75,VLOOKUP(R76,MogulsDD!$A$1:$C$1000,3,FALSE)*(N76+P76)/2)+IF((18-12*S76/$J$5)&gt;7.5,7.5,IF((18-12*S76/$J$5)&lt;0,0,(18-12*S76/$J$5)))</f>
        <v>0</v>
      </c>
      <c r="U76" s="77"/>
      <c r="V76" s="77"/>
      <c r="W76" s="77"/>
      <c r="X76" s="77"/>
      <c r="Y76" s="77"/>
      <c r="Z76" s="77"/>
      <c r="AA76" s="77"/>
      <c r="AB76" s="77"/>
      <c r="AC76" s="77"/>
      <c r="AD76" s="77"/>
      <c r="AE76" s="77"/>
      <c r="AF76" s="77"/>
      <c r="AG76" s="77"/>
      <c r="AH76" s="77"/>
      <c r="AI76" s="77"/>
      <c r="AJ76" s="86"/>
      <c r="AK76" s="77"/>
      <c r="AL76" s="38"/>
      <c r="AM76" s="38"/>
    </row>
    <row r="77" spans="1:39" ht="12.75" customHeight="1" x14ac:dyDescent="0.35">
      <c r="A77" s="52">
        <f t="shared" si="1"/>
        <v>2</v>
      </c>
      <c r="B77" s="67"/>
      <c r="C77" s="53"/>
      <c r="D77" s="53"/>
      <c r="E77" s="53"/>
      <c r="F77" s="53"/>
      <c r="G77" s="53"/>
      <c r="H77" s="53"/>
      <c r="I77" s="54"/>
      <c r="J77" s="99"/>
      <c r="K77" s="57"/>
      <c r="L77" s="57"/>
      <c r="M77" s="88"/>
      <c r="N77" s="88"/>
      <c r="O77" s="85"/>
      <c r="P77" s="85"/>
      <c r="Q77" s="85" t="s">
        <v>123</v>
      </c>
      <c r="R77" s="85" t="s">
        <v>123</v>
      </c>
      <c r="S77" s="55">
        <v>9999</v>
      </c>
      <c r="T77" s="53">
        <f>(J77+K77+L77)+IF((VLOOKUP(Q77,MogulsDD!$A$1:$C$1000,3,FALSE)*(M77+O77)/2)&gt;3.75,3.75,VLOOKUP(Q77,MogulsDD!$A$1:$C$1000,3,FALSE)*(M77+O77)/2)+IF((VLOOKUP(R77,MogulsDD!$A$1:$C$1000,3,FALSE)*(N77+P77)/2)&gt;3.75,3.75,VLOOKUP(R77,MogulsDD!$A$1:$C$1000,3,FALSE)*(N77+P77)/2)+IF((18-12*S77/$J$5)&gt;7.5,7.5,IF((18-12*S77/$J$5)&lt;0,0,(18-12*S77/$J$5)))</f>
        <v>0</v>
      </c>
      <c r="U77" s="77"/>
      <c r="V77" s="77"/>
      <c r="W77" s="77"/>
      <c r="X77" s="77"/>
      <c r="Y77" s="77"/>
      <c r="Z77" s="77"/>
      <c r="AA77" s="77"/>
      <c r="AB77" s="77"/>
      <c r="AC77" s="77"/>
      <c r="AD77" s="77"/>
      <c r="AE77" s="77"/>
      <c r="AF77" s="77"/>
      <c r="AG77" s="77"/>
      <c r="AH77" s="77"/>
      <c r="AI77" s="77"/>
      <c r="AJ77" s="86"/>
      <c r="AK77" s="77"/>
      <c r="AL77" s="38"/>
      <c r="AM77" s="38"/>
    </row>
    <row r="78" spans="1:39" ht="12.75" customHeight="1" x14ac:dyDescent="0.35">
      <c r="A78" s="52">
        <f t="shared" si="1"/>
        <v>2</v>
      </c>
      <c r="B78" s="67"/>
      <c r="C78" s="53"/>
      <c r="D78" s="53"/>
      <c r="E78" s="53"/>
      <c r="F78" s="53"/>
      <c r="G78" s="53"/>
      <c r="H78" s="53"/>
      <c r="I78" s="54"/>
      <c r="J78" s="99"/>
      <c r="K78" s="57"/>
      <c r="L78" s="57"/>
      <c r="M78" s="88"/>
      <c r="N78" s="88"/>
      <c r="O78" s="85"/>
      <c r="P78" s="85"/>
      <c r="Q78" s="85" t="s">
        <v>123</v>
      </c>
      <c r="R78" s="85" t="s">
        <v>123</v>
      </c>
      <c r="S78" s="55">
        <v>9999</v>
      </c>
      <c r="T78" s="53">
        <f>(J78+K78+L78)+IF((VLOOKUP(Q78,MogulsDD!$A$1:$C$1000,3,FALSE)*(M78+O78)/2)&gt;3.75,3.75,VLOOKUP(Q78,MogulsDD!$A$1:$C$1000,3,FALSE)*(M78+O78)/2)+IF((VLOOKUP(R78,MogulsDD!$A$1:$C$1000,3,FALSE)*(N78+P78)/2)&gt;3.75,3.75,VLOOKUP(R78,MogulsDD!$A$1:$C$1000,3,FALSE)*(N78+P78)/2)+IF((18-12*S78/$J$5)&gt;7.5,7.5,IF((18-12*S78/$J$5)&lt;0,0,(18-12*S78/$J$5)))</f>
        <v>0</v>
      </c>
      <c r="U78" s="77"/>
      <c r="V78" s="77"/>
      <c r="W78" s="77"/>
      <c r="X78" s="77"/>
      <c r="Y78" s="77"/>
      <c r="Z78" s="77"/>
      <c r="AA78" s="77"/>
      <c r="AB78" s="77"/>
      <c r="AC78" s="77"/>
      <c r="AD78" s="77"/>
      <c r="AE78" s="77"/>
      <c r="AF78" s="77"/>
      <c r="AG78" s="77"/>
      <c r="AH78" s="77"/>
      <c r="AI78" s="77"/>
      <c r="AJ78" s="86"/>
      <c r="AK78" s="77"/>
      <c r="AL78" s="38"/>
      <c r="AM78" s="38"/>
    </row>
    <row r="79" spans="1:39" ht="12.75" customHeight="1" x14ac:dyDescent="0.35">
      <c r="A79" s="52">
        <f t="shared" si="1"/>
        <v>2</v>
      </c>
      <c r="B79" s="67"/>
      <c r="C79" s="53"/>
      <c r="D79" s="53"/>
      <c r="E79" s="53"/>
      <c r="F79" s="53"/>
      <c r="G79" s="53"/>
      <c r="H79" s="53"/>
      <c r="I79" s="54"/>
      <c r="J79" s="99"/>
      <c r="K79" s="57"/>
      <c r="L79" s="57"/>
      <c r="M79" s="88"/>
      <c r="N79" s="88"/>
      <c r="O79" s="85"/>
      <c r="P79" s="85"/>
      <c r="Q79" s="85" t="s">
        <v>123</v>
      </c>
      <c r="R79" s="85" t="s">
        <v>123</v>
      </c>
      <c r="S79" s="55">
        <v>9999</v>
      </c>
      <c r="T79" s="53">
        <f>(J79+K79+L79)+IF((VLOOKUP(Q79,MogulsDD!$A$1:$C$1000,3,FALSE)*(M79+O79)/2)&gt;3.75,3.75,VLOOKUP(Q79,MogulsDD!$A$1:$C$1000,3,FALSE)*(M79+O79)/2)+IF((VLOOKUP(R79,MogulsDD!$A$1:$C$1000,3,FALSE)*(N79+P79)/2)&gt;3.75,3.75,VLOOKUP(R79,MogulsDD!$A$1:$C$1000,3,FALSE)*(N79+P79)/2)+IF((18-12*S79/$J$5)&gt;7.5,7.5,IF((18-12*S79/$J$5)&lt;0,0,(18-12*S79/$J$5)))</f>
        <v>0</v>
      </c>
      <c r="U79" s="77"/>
      <c r="V79" s="77"/>
      <c r="W79" s="77"/>
      <c r="X79" s="77"/>
      <c r="Y79" s="77"/>
      <c r="Z79" s="77"/>
      <c r="AA79" s="77"/>
      <c r="AB79" s="77"/>
      <c r="AC79" s="77"/>
      <c r="AD79" s="77"/>
      <c r="AE79" s="77"/>
      <c r="AF79" s="77"/>
      <c r="AG79" s="77"/>
      <c r="AH79" s="77"/>
      <c r="AI79" s="77"/>
      <c r="AJ79" s="86"/>
      <c r="AK79" s="77"/>
      <c r="AL79" s="38"/>
      <c r="AM79" s="38"/>
    </row>
    <row r="80" spans="1:39" ht="12.75" customHeight="1" x14ac:dyDescent="0.35">
      <c r="A80" s="52">
        <f t="shared" si="1"/>
        <v>2</v>
      </c>
      <c r="B80" s="67"/>
      <c r="C80" s="53"/>
      <c r="D80" s="53"/>
      <c r="E80" s="53"/>
      <c r="F80" s="53"/>
      <c r="G80" s="53"/>
      <c r="H80" s="53"/>
      <c r="I80" s="54"/>
      <c r="J80" s="99"/>
      <c r="K80" s="57"/>
      <c r="L80" s="57"/>
      <c r="M80" s="88"/>
      <c r="N80" s="88"/>
      <c r="O80" s="85"/>
      <c r="P80" s="85"/>
      <c r="Q80" s="85" t="s">
        <v>123</v>
      </c>
      <c r="R80" s="85" t="s">
        <v>123</v>
      </c>
      <c r="S80" s="55">
        <v>9999</v>
      </c>
      <c r="T80" s="53">
        <f>(J80+K80+L80)+IF((VLOOKUP(Q80,MogulsDD!$A$1:$C$1000,3,FALSE)*(M80+O80)/2)&gt;3.75,3.75,VLOOKUP(Q80,MogulsDD!$A$1:$C$1000,3,FALSE)*(M80+O80)/2)+IF((VLOOKUP(R80,MogulsDD!$A$1:$C$1000,3,FALSE)*(N80+P80)/2)&gt;3.75,3.75,VLOOKUP(R80,MogulsDD!$A$1:$C$1000,3,FALSE)*(N80+P80)/2)+IF((18-12*S80/$J$5)&gt;7.5,7.5,IF((18-12*S80/$J$5)&lt;0,0,(18-12*S80/$J$5)))</f>
        <v>0</v>
      </c>
      <c r="U80" s="77"/>
      <c r="V80" s="77"/>
      <c r="W80" s="77"/>
      <c r="X80" s="77"/>
      <c r="Y80" s="77"/>
      <c r="Z80" s="77"/>
      <c r="AA80" s="77"/>
      <c r="AB80" s="77"/>
      <c r="AC80" s="77"/>
      <c r="AD80" s="77"/>
      <c r="AE80" s="77"/>
      <c r="AF80" s="77"/>
      <c r="AG80" s="77"/>
      <c r="AH80" s="77"/>
      <c r="AI80" s="77"/>
      <c r="AJ80" s="86"/>
      <c r="AK80" s="77"/>
      <c r="AL80" s="38"/>
      <c r="AM80" s="38"/>
    </row>
    <row r="81" spans="1:39" ht="12.75" customHeight="1" x14ac:dyDescent="0.35">
      <c r="A81" s="52">
        <f t="shared" si="1"/>
        <v>2</v>
      </c>
      <c r="B81" s="67"/>
      <c r="C81" s="53"/>
      <c r="D81" s="53"/>
      <c r="E81" s="53"/>
      <c r="F81" s="53"/>
      <c r="G81" s="53"/>
      <c r="H81" s="53"/>
      <c r="I81" s="54"/>
      <c r="J81" s="99"/>
      <c r="K81" s="57"/>
      <c r="L81" s="57"/>
      <c r="M81" s="88"/>
      <c r="N81" s="88"/>
      <c r="O81" s="85"/>
      <c r="P81" s="85"/>
      <c r="Q81" s="85" t="s">
        <v>123</v>
      </c>
      <c r="R81" s="85" t="s">
        <v>123</v>
      </c>
      <c r="S81" s="55">
        <v>9999</v>
      </c>
      <c r="T81" s="53">
        <f>(J81+K81+L81)+IF((VLOOKUP(Q81,MogulsDD!$A$1:$C$1000,3,FALSE)*(M81+O81)/2)&gt;3.75,3.75,VLOOKUP(Q81,MogulsDD!$A$1:$C$1000,3,FALSE)*(M81+O81)/2)+IF((VLOOKUP(R81,MogulsDD!$A$1:$C$1000,3,FALSE)*(N81+P81)/2)&gt;3.75,3.75,VLOOKUP(R81,MogulsDD!$A$1:$C$1000,3,FALSE)*(N81+P81)/2)+IF((18-12*S81/$J$5)&gt;7.5,7.5,IF((18-12*S81/$J$5)&lt;0,0,(18-12*S81/$J$5)))</f>
        <v>0</v>
      </c>
      <c r="U81" s="77"/>
      <c r="V81" s="77"/>
      <c r="W81" s="77"/>
      <c r="X81" s="77"/>
      <c r="Y81" s="77"/>
      <c r="Z81" s="77"/>
      <c r="AA81" s="77"/>
      <c r="AB81" s="77"/>
      <c r="AC81" s="77"/>
      <c r="AD81" s="77"/>
      <c r="AE81" s="77"/>
      <c r="AF81" s="77"/>
      <c r="AG81" s="77"/>
      <c r="AH81" s="77"/>
      <c r="AI81" s="77"/>
      <c r="AJ81" s="86"/>
      <c r="AK81" s="77"/>
      <c r="AL81" s="38"/>
      <c r="AM81" s="38"/>
    </row>
    <row r="82" spans="1:39" ht="12.75" customHeight="1" x14ac:dyDescent="0.35">
      <c r="A82" s="52">
        <f t="shared" si="1"/>
        <v>2</v>
      </c>
      <c r="B82" s="67"/>
      <c r="C82" s="53"/>
      <c r="D82" s="53"/>
      <c r="E82" s="53"/>
      <c r="F82" s="53"/>
      <c r="G82" s="53"/>
      <c r="H82" s="53"/>
      <c r="I82" s="54"/>
      <c r="J82" s="99"/>
      <c r="K82" s="57"/>
      <c r="L82" s="57"/>
      <c r="M82" s="88"/>
      <c r="N82" s="88"/>
      <c r="O82" s="85"/>
      <c r="P82" s="85"/>
      <c r="Q82" s="85" t="s">
        <v>123</v>
      </c>
      <c r="R82" s="85" t="s">
        <v>123</v>
      </c>
      <c r="S82" s="55">
        <v>9999</v>
      </c>
      <c r="T82" s="53">
        <f>(J82+K82+L82)+IF((VLOOKUP(Q82,MogulsDD!$A$1:$C$1000,3,FALSE)*(M82+O82)/2)&gt;3.75,3.75,VLOOKUP(Q82,MogulsDD!$A$1:$C$1000,3,FALSE)*(M82+O82)/2)+IF((VLOOKUP(R82,MogulsDD!$A$1:$C$1000,3,FALSE)*(N82+P82)/2)&gt;3.75,3.75,VLOOKUP(R82,MogulsDD!$A$1:$C$1000,3,FALSE)*(N82+P82)/2)+IF((18-12*S82/$J$5)&gt;7.5,7.5,IF((18-12*S82/$J$5)&lt;0,0,(18-12*S82/$J$5)))</f>
        <v>0</v>
      </c>
      <c r="U82" s="77"/>
      <c r="V82" s="77"/>
      <c r="W82" s="77"/>
      <c r="X82" s="77"/>
      <c r="Y82" s="77"/>
      <c r="Z82" s="77"/>
      <c r="AA82" s="77"/>
      <c r="AB82" s="77"/>
      <c r="AC82" s="77"/>
      <c r="AD82" s="77"/>
      <c r="AE82" s="77"/>
      <c r="AF82" s="77"/>
      <c r="AG82" s="77"/>
      <c r="AH82" s="77"/>
      <c r="AI82" s="77"/>
      <c r="AJ82" s="86"/>
      <c r="AK82" s="77"/>
      <c r="AL82" s="38"/>
      <c r="AM82" s="38"/>
    </row>
    <row r="83" spans="1:39" ht="12.75" customHeight="1" x14ac:dyDescent="0.35">
      <c r="A83" s="52">
        <f t="shared" si="1"/>
        <v>2</v>
      </c>
      <c r="B83" s="67"/>
      <c r="C83" s="53"/>
      <c r="D83" s="53"/>
      <c r="E83" s="53"/>
      <c r="F83" s="53"/>
      <c r="G83" s="53"/>
      <c r="H83" s="53"/>
      <c r="I83" s="54"/>
      <c r="J83" s="99"/>
      <c r="K83" s="57"/>
      <c r="L83" s="57"/>
      <c r="M83" s="88"/>
      <c r="N83" s="88"/>
      <c r="O83" s="85"/>
      <c r="P83" s="85"/>
      <c r="Q83" s="85" t="s">
        <v>123</v>
      </c>
      <c r="R83" s="85" t="s">
        <v>123</v>
      </c>
      <c r="S83" s="55">
        <v>9999</v>
      </c>
      <c r="T83" s="53">
        <f>(J83+K83+L83)+IF((VLOOKUP(Q83,MogulsDD!$A$1:$C$1000,3,FALSE)*(M83+O83)/2)&gt;3.75,3.75,VLOOKUP(Q83,MogulsDD!$A$1:$C$1000,3,FALSE)*(M83+O83)/2)+IF((VLOOKUP(R83,MogulsDD!$A$1:$C$1000,3,FALSE)*(N83+P83)/2)&gt;3.75,3.75,VLOOKUP(R83,MogulsDD!$A$1:$C$1000,3,FALSE)*(N83+P83)/2)+IF((18-12*S83/$J$5)&gt;7.5,7.5,IF((18-12*S83/$J$5)&lt;0,0,(18-12*S83/$J$5)))</f>
        <v>0</v>
      </c>
      <c r="U83" s="77"/>
      <c r="V83" s="77"/>
      <c r="W83" s="77"/>
      <c r="X83" s="77"/>
      <c r="Y83" s="77"/>
      <c r="Z83" s="77"/>
      <c r="AA83" s="77"/>
      <c r="AB83" s="77"/>
      <c r="AC83" s="77"/>
      <c r="AD83" s="77"/>
      <c r="AE83" s="77"/>
      <c r="AF83" s="77"/>
      <c r="AG83" s="77"/>
      <c r="AH83" s="77"/>
      <c r="AI83" s="77"/>
      <c r="AJ83" s="86"/>
      <c r="AK83" s="77"/>
      <c r="AL83" s="38"/>
      <c r="AM83" s="38"/>
    </row>
    <row r="84" spans="1:39" ht="12.75" customHeight="1" x14ac:dyDescent="0.35">
      <c r="A84" s="52">
        <f t="shared" si="1"/>
        <v>2</v>
      </c>
      <c r="B84" s="67"/>
      <c r="C84" s="53"/>
      <c r="D84" s="53"/>
      <c r="E84" s="53"/>
      <c r="F84" s="53"/>
      <c r="G84" s="53"/>
      <c r="H84" s="53"/>
      <c r="I84" s="54"/>
      <c r="J84" s="99"/>
      <c r="K84" s="57"/>
      <c r="L84" s="57"/>
      <c r="M84" s="88"/>
      <c r="N84" s="88"/>
      <c r="O84" s="85"/>
      <c r="P84" s="85"/>
      <c r="Q84" s="85" t="s">
        <v>123</v>
      </c>
      <c r="R84" s="85" t="s">
        <v>123</v>
      </c>
      <c r="S84" s="55">
        <v>9999</v>
      </c>
      <c r="T84" s="53">
        <f>(J84+K84+L84)+IF((VLOOKUP(Q84,MogulsDD!$A$1:$C$1000,3,FALSE)*(M84+O84)/2)&gt;3.75,3.75,VLOOKUP(Q84,MogulsDD!$A$1:$C$1000,3,FALSE)*(M84+O84)/2)+IF((VLOOKUP(R84,MogulsDD!$A$1:$C$1000,3,FALSE)*(N84+P84)/2)&gt;3.75,3.75,VLOOKUP(R84,MogulsDD!$A$1:$C$1000,3,FALSE)*(N84+P84)/2)+IF((18-12*S84/$J$5)&gt;7.5,7.5,IF((18-12*S84/$J$5)&lt;0,0,(18-12*S84/$J$5)))</f>
        <v>0</v>
      </c>
      <c r="U84" s="77"/>
      <c r="V84" s="77"/>
      <c r="W84" s="77"/>
      <c r="X84" s="77"/>
      <c r="Y84" s="77"/>
      <c r="Z84" s="77"/>
      <c r="AA84" s="77"/>
      <c r="AB84" s="77"/>
      <c r="AC84" s="77"/>
      <c r="AD84" s="77"/>
      <c r="AE84" s="77"/>
      <c r="AF84" s="77"/>
      <c r="AG84" s="77"/>
      <c r="AH84" s="77"/>
      <c r="AI84" s="77"/>
      <c r="AJ84" s="86"/>
      <c r="AK84" s="77"/>
      <c r="AL84" s="38"/>
      <c r="AM84" s="38"/>
    </row>
    <row r="85" spans="1:39" ht="12.75" customHeight="1" x14ac:dyDescent="0.35">
      <c r="A85" s="52">
        <f t="shared" si="1"/>
        <v>2</v>
      </c>
      <c r="B85" s="67"/>
      <c r="C85" s="53"/>
      <c r="D85" s="53"/>
      <c r="E85" s="53"/>
      <c r="F85" s="53"/>
      <c r="G85" s="53"/>
      <c r="H85" s="53"/>
      <c r="I85" s="54"/>
      <c r="J85" s="99"/>
      <c r="K85" s="57"/>
      <c r="L85" s="57"/>
      <c r="M85" s="88"/>
      <c r="N85" s="88"/>
      <c r="O85" s="85"/>
      <c r="P85" s="85"/>
      <c r="Q85" s="85" t="s">
        <v>123</v>
      </c>
      <c r="R85" s="85" t="s">
        <v>123</v>
      </c>
      <c r="S85" s="55">
        <v>9999</v>
      </c>
      <c r="T85" s="53">
        <f>(J85+K85+L85)+IF((VLOOKUP(Q85,MogulsDD!$A$1:$C$1000,3,FALSE)*(M85+O85)/2)&gt;3.75,3.75,VLOOKUP(Q85,MogulsDD!$A$1:$C$1000,3,FALSE)*(M85+O85)/2)+IF((VLOOKUP(R85,MogulsDD!$A$1:$C$1000,3,FALSE)*(N85+P85)/2)&gt;3.75,3.75,VLOOKUP(R85,MogulsDD!$A$1:$C$1000,3,FALSE)*(N85+P85)/2)+IF((18-12*S85/$J$5)&gt;7.5,7.5,IF((18-12*S85/$J$5)&lt;0,0,(18-12*S85/$J$5)))</f>
        <v>0</v>
      </c>
      <c r="U85" s="77"/>
      <c r="V85" s="77"/>
      <c r="W85" s="77"/>
      <c r="X85" s="77"/>
      <c r="Y85" s="77"/>
      <c r="Z85" s="77"/>
      <c r="AA85" s="77"/>
      <c r="AB85" s="77"/>
      <c r="AC85" s="77"/>
      <c r="AD85" s="77"/>
      <c r="AE85" s="77"/>
      <c r="AF85" s="77"/>
      <c r="AG85" s="77"/>
      <c r="AH85" s="77"/>
      <c r="AI85" s="77"/>
      <c r="AJ85" s="86"/>
      <c r="AK85" s="77"/>
      <c r="AL85" s="38"/>
      <c r="AM85" s="38"/>
    </row>
    <row r="86" spans="1:39" ht="12.75" customHeight="1" x14ac:dyDescent="0.35">
      <c r="A86" s="52">
        <f t="shared" si="1"/>
        <v>2</v>
      </c>
      <c r="B86" s="67"/>
      <c r="C86" s="53"/>
      <c r="D86" s="53"/>
      <c r="E86" s="53"/>
      <c r="F86" s="53"/>
      <c r="G86" s="53"/>
      <c r="H86" s="53"/>
      <c r="I86" s="54"/>
      <c r="J86" s="99"/>
      <c r="K86" s="57"/>
      <c r="L86" s="57"/>
      <c r="M86" s="88"/>
      <c r="N86" s="88"/>
      <c r="O86" s="85"/>
      <c r="P86" s="85"/>
      <c r="Q86" s="85" t="s">
        <v>123</v>
      </c>
      <c r="R86" s="85" t="s">
        <v>123</v>
      </c>
      <c r="S86" s="55">
        <v>9999</v>
      </c>
      <c r="T86" s="53">
        <f>(J86+K86+L86)+IF((VLOOKUP(Q86,MogulsDD!$A$1:$C$1000,3,FALSE)*(M86+O86)/2)&gt;3.75,3.75,VLOOKUP(Q86,MogulsDD!$A$1:$C$1000,3,FALSE)*(M86+O86)/2)+IF((VLOOKUP(R86,MogulsDD!$A$1:$C$1000,3,FALSE)*(N86+P86)/2)&gt;3.75,3.75,VLOOKUP(R86,MogulsDD!$A$1:$C$1000,3,FALSE)*(N86+P86)/2)+IF((18-12*S86/$J$5)&gt;7.5,7.5,IF((18-12*S86/$J$5)&lt;0,0,(18-12*S86/$J$5)))</f>
        <v>0</v>
      </c>
      <c r="U86" s="77"/>
      <c r="V86" s="77"/>
      <c r="W86" s="77"/>
      <c r="X86" s="77"/>
      <c r="Y86" s="77"/>
      <c r="Z86" s="77"/>
      <c r="AA86" s="77"/>
      <c r="AB86" s="77"/>
      <c r="AC86" s="77"/>
      <c r="AD86" s="77"/>
      <c r="AE86" s="77"/>
      <c r="AF86" s="77"/>
      <c r="AG86" s="77"/>
      <c r="AH86" s="77"/>
      <c r="AI86" s="77"/>
      <c r="AJ86" s="86"/>
      <c r="AK86" s="77"/>
      <c r="AL86" s="38"/>
      <c r="AM86" s="38"/>
    </row>
    <row r="87" spans="1:39" ht="12.75" customHeight="1" x14ac:dyDescent="0.35">
      <c r="A87" s="52">
        <f t="shared" si="1"/>
        <v>2</v>
      </c>
      <c r="B87" s="67"/>
      <c r="C87" s="53"/>
      <c r="D87" s="53"/>
      <c r="E87" s="53"/>
      <c r="F87" s="53"/>
      <c r="G87" s="53"/>
      <c r="H87" s="53"/>
      <c r="I87" s="54"/>
      <c r="J87" s="99"/>
      <c r="K87" s="57"/>
      <c r="L87" s="57"/>
      <c r="M87" s="88"/>
      <c r="N87" s="88"/>
      <c r="O87" s="85"/>
      <c r="P87" s="85"/>
      <c r="Q87" s="85" t="s">
        <v>123</v>
      </c>
      <c r="R87" s="85" t="s">
        <v>123</v>
      </c>
      <c r="S87" s="55">
        <v>9999</v>
      </c>
      <c r="T87" s="53">
        <f>(J87+K87+L87)+IF((VLOOKUP(Q87,MogulsDD!$A$1:$C$1000,3,FALSE)*(M87+O87)/2)&gt;3.75,3.75,VLOOKUP(Q87,MogulsDD!$A$1:$C$1000,3,FALSE)*(M87+O87)/2)+IF((VLOOKUP(R87,MogulsDD!$A$1:$C$1000,3,FALSE)*(N87+P87)/2)&gt;3.75,3.75,VLOOKUP(R87,MogulsDD!$A$1:$C$1000,3,FALSE)*(N87+P87)/2)+IF((18-12*S87/$J$5)&gt;7.5,7.5,IF((18-12*S87/$J$5)&lt;0,0,(18-12*S87/$J$5)))</f>
        <v>0</v>
      </c>
      <c r="U87" s="77"/>
      <c r="V87" s="77"/>
      <c r="W87" s="77"/>
      <c r="X87" s="77"/>
      <c r="Y87" s="77"/>
      <c r="Z87" s="77"/>
      <c r="AA87" s="77"/>
      <c r="AB87" s="77"/>
      <c r="AC87" s="77"/>
      <c r="AD87" s="77"/>
      <c r="AE87" s="77"/>
      <c r="AF87" s="77"/>
      <c r="AG87" s="77"/>
      <c r="AH87" s="77"/>
      <c r="AI87" s="77"/>
      <c r="AJ87" s="86"/>
      <c r="AK87" s="77"/>
      <c r="AL87" s="38"/>
      <c r="AM87" s="38"/>
    </row>
    <row r="88" spans="1:39" ht="12.75" customHeight="1" x14ac:dyDescent="0.35">
      <c r="A88" s="52">
        <f t="shared" si="1"/>
        <v>2</v>
      </c>
      <c r="B88" s="67"/>
      <c r="C88" s="53"/>
      <c r="D88" s="53"/>
      <c r="E88" s="53"/>
      <c r="F88" s="53"/>
      <c r="G88" s="53"/>
      <c r="H88" s="53"/>
      <c r="I88" s="54"/>
      <c r="J88" s="99"/>
      <c r="K88" s="57"/>
      <c r="L88" s="57"/>
      <c r="M88" s="88"/>
      <c r="N88" s="88"/>
      <c r="O88" s="85"/>
      <c r="P88" s="85"/>
      <c r="Q88" s="85" t="s">
        <v>123</v>
      </c>
      <c r="R88" s="85" t="s">
        <v>123</v>
      </c>
      <c r="S88" s="55">
        <v>9999</v>
      </c>
      <c r="T88" s="53">
        <f>(J88+K88+L88)+IF((VLOOKUP(Q88,MogulsDD!$A$1:$C$1000,3,FALSE)*(M88+O88)/2)&gt;3.75,3.75,VLOOKUP(Q88,MogulsDD!$A$1:$C$1000,3,FALSE)*(M88+O88)/2)+IF((VLOOKUP(R88,MogulsDD!$A$1:$C$1000,3,FALSE)*(N88+P88)/2)&gt;3.75,3.75,VLOOKUP(R88,MogulsDD!$A$1:$C$1000,3,FALSE)*(N88+P88)/2)+IF((18-12*S88/$J$5)&gt;7.5,7.5,IF((18-12*S88/$J$5)&lt;0,0,(18-12*S88/$J$5)))</f>
        <v>0</v>
      </c>
      <c r="U88" s="77"/>
      <c r="V88" s="77"/>
      <c r="W88" s="77"/>
      <c r="X88" s="77"/>
      <c r="Y88" s="77"/>
      <c r="Z88" s="77"/>
      <c r="AA88" s="77"/>
      <c r="AB88" s="77"/>
      <c r="AC88" s="77"/>
      <c r="AD88" s="77"/>
      <c r="AE88" s="77"/>
      <c r="AF88" s="77"/>
      <c r="AG88" s="77"/>
      <c r="AH88" s="77"/>
      <c r="AI88" s="77"/>
      <c r="AJ88" s="86"/>
      <c r="AK88" s="77"/>
      <c r="AL88" s="38"/>
      <c r="AM88" s="38"/>
    </row>
    <row r="89" spans="1:39" ht="12.75" customHeight="1" x14ac:dyDescent="0.35">
      <c r="A89" s="52">
        <f t="shared" si="1"/>
        <v>2</v>
      </c>
      <c r="B89" s="67"/>
      <c r="C89" s="53"/>
      <c r="D89" s="53"/>
      <c r="E89" s="53"/>
      <c r="F89" s="53"/>
      <c r="G89" s="53"/>
      <c r="H89" s="53"/>
      <c r="I89" s="54"/>
      <c r="J89" s="99"/>
      <c r="K89" s="57"/>
      <c r="L89" s="57"/>
      <c r="M89" s="88"/>
      <c r="N89" s="88"/>
      <c r="O89" s="85"/>
      <c r="P89" s="85"/>
      <c r="Q89" s="85" t="s">
        <v>123</v>
      </c>
      <c r="R89" s="85" t="s">
        <v>123</v>
      </c>
      <c r="S89" s="55">
        <v>9999</v>
      </c>
      <c r="T89" s="53">
        <f>(J89+K89+L89)+IF((VLOOKUP(Q89,MogulsDD!$A$1:$C$1000,3,FALSE)*(M89+O89)/2)&gt;3.75,3.75,VLOOKUP(Q89,MogulsDD!$A$1:$C$1000,3,FALSE)*(M89+O89)/2)+IF((VLOOKUP(R89,MogulsDD!$A$1:$C$1000,3,FALSE)*(N89+P89)/2)&gt;3.75,3.75,VLOOKUP(R89,MogulsDD!$A$1:$C$1000,3,FALSE)*(N89+P89)/2)+IF((18-12*S89/$J$5)&gt;7.5,7.5,IF((18-12*S89/$J$5)&lt;0,0,(18-12*S89/$J$5)))</f>
        <v>0</v>
      </c>
      <c r="U89" s="77"/>
      <c r="V89" s="77"/>
      <c r="W89" s="77"/>
      <c r="X89" s="77"/>
      <c r="Y89" s="77"/>
      <c r="Z89" s="77"/>
      <c r="AA89" s="77"/>
      <c r="AB89" s="77"/>
      <c r="AC89" s="77"/>
      <c r="AD89" s="77"/>
      <c r="AE89" s="77"/>
      <c r="AF89" s="77"/>
      <c r="AG89" s="77"/>
      <c r="AH89" s="77"/>
      <c r="AI89" s="77"/>
      <c r="AJ89" s="86"/>
      <c r="AK89" s="77"/>
      <c r="AL89" s="38"/>
      <c r="AM89" s="38"/>
    </row>
    <row r="90" spans="1:39" ht="12.75" customHeight="1" x14ac:dyDescent="0.35">
      <c r="A90" s="52">
        <f t="shared" si="1"/>
        <v>2</v>
      </c>
      <c r="B90" s="67"/>
      <c r="C90" s="53"/>
      <c r="D90" s="53"/>
      <c r="E90" s="53"/>
      <c r="F90" s="53"/>
      <c r="G90" s="53"/>
      <c r="H90" s="53"/>
      <c r="I90" s="54"/>
      <c r="J90" s="99"/>
      <c r="K90" s="57"/>
      <c r="L90" s="57"/>
      <c r="M90" s="88"/>
      <c r="N90" s="88"/>
      <c r="O90" s="85"/>
      <c r="P90" s="85"/>
      <c r="Q90" s="85" t="s">
        <v>123</v>
      </c>
      <c r="R90" s="85" t="s">
        <v>123</v>
      </c>
      <c r="S90" s="55">
        <v>9999</v>
      </c>
      <c r="T90" s="53">
        <f>(J90+K90+L90)+IF((VLOOKUP(Q90,MogulsDD!$A$1:$C$1000,3,FALSE)*(M90+O90)/2)&gt;3.75,3.75,VLOOKUP(Q90,MogulsDD!$A$1:$C$1000,3,FALSE)*(M90+O90)/2)+IF((VLOOKUP(R90,MogulsDD!$A$1:$C$1000,3,FALSE)*(N90+P90)/2)&gt;3.75,3.75,VLOOKUP(R90,MogulsDD!$A$1:$C$1000,3,FALSE)*(N90+P90)/2)+IF((18-12*S90/$J$5)&gt;7.5,7.5,IF((18-12*S90/$J$5)&lt;0,0,(18-12*S90/$J$5)))</f>
        <v>0</v>
      </c>
      <c r="U90" s="77"/>
      <c r="V90" s="77"/>
      <c r="W90" s="77"/>
      <c r="X90" s="77"/>
      <c r="Y90" s="77"/>
      <c r="Z90" s="77"/>
      <c r="AA90" s="77"/>
      <c r="AB90" s="77"/>
      <c r="AC90" s="77"/>
      <c r="AD90" s="77"/>
      <c r="AE90" s="77"/>
      <c r="AF90" s="77"/>
      <c r="AG90" s="77"/>
      <c r="AH90" s="77"/>
      <c r="AI90" s="77"/>
      <c r="AJ90" s="86"/>
      <c r="AK90" s="77"/>
      <c r="AL90" s="38"/>
      <c r="AM90" s="38"/>
    </row>
    <row r="91" spans="1:39" ht="12.75" customHeight="1" x14ac:dyDescent="0.35">
      <c r="A91" s="52">
        <f t="shared" si="1"/>
        <v>2</v>
      </c>
      <c r="B91" s="67"/>
      <c r="C91" s="53"/>
      <c r="D91" s="53"/>
      <c r="E91" s="53"/>
      <c r="F91" s="53"/>
      <c r="G91" s="53"/>
      <c r="H91" s="53"/>
      <c r="I91" s="54"/>
      <c r="J91" s="99"/>
      <c r="K91" s="57"/>
      <c r="L91" s="57"/>
      <c r="M91" s="88"/>
      <c r="N91" s="88"/>
      <c r="O91" s="85"/>
      <c r="P91" s="85"/>
      <c r="Q91" s="85" t="s">
        <v>123</v>
      </c>
      <c r="R91" s="85" t="s">
        <v>123</v>
      </c>
      <c r="S91" s="55">
        <v>9999</v>
      </c>
      <c r="T91" s="53">
        <f>(J91+K91+L91)+IF((VLOOKUP(Q91,MogulsDD!$A$1:$C$1000,3,FALSE)*(M91+O91)/2)&gt;3.75,3.75,VLOOKUP(Q91,MogulsDD!$A$1:$C$1000,3,FALSE)*(M91+O91)/2)+IF((VLOOKUP(R91,MogulsDD!$A$1:$C$1000,3,FALSE)*(N91+P91)/2)&gt;3.75,3.75,VLOOKUP(R91,MogulsDD!$A$1:$C$1000,3,FALSE)*(N91+P91)/2)+IF((18-12*S91/$J$5)&gt;7.5,7.5,IF((18-12*S91/$J$5)&lt;0,0,(18-12*S91/$J$5)))</f>
        <v>0</v>
      </c>
      <c r="U91" s="77"/>
      <c r="V91" s="77"/>
      <c r="W91" s="77"/>
      <c r="X91" s="77"/>
      <c r="Y91" s="77"/>
      <c r="Z91" s="77"/>
      <c r="AA91" s="77"/>
      <c r="AB91" s="77"/>
      <c r="AC91" s="77"/>
      <c r="AD91" s="77"/>
      <c r="AE91" s="77"/>
      <c r="AF91" s="77"/>
      <c r="AG91" s="77"/>
      <c r="AH91" s="77"/>
      <c r="AI91" s="77"/>
      <c r="AJ91" s="86"/>
      <c r="AK91" s="77"/>
      <c r="AL91" s="38"/>
      <c r="AM91" s="38"/>
    </row>
    <row r="92" spans="1:39" ht="12.75" customHeight="1" x14ac:dyDescent="0.35">
      <c r="A92" s="52">
        <f t="shared" si="1"/>
        <v>2</v>
      </c>
      <c r="B92" s="67"/>
      <c r="C92" s="53"/>
      <c r="D92" s="53"/>
      <c r="E92" s="53"/>
      <c r="F92" s="53"/>
      <c r="G92" s="53"/>
      <c r="H92" s="53"/>
      <c r="I92" s="54"/>
      <c r="J92" s="99"/>
      <c r="K92" s="57"/>
      <c r="L92" s="57"/>
      <c r="M92" s="88"/>
      <c r="N92" s="88"/>
      <c r="O92" s="85"/>
      <c r="P92" s="85"/>
      <c r="Q92" s="85" t="s">
        <v>123</v>
      </c>
      <c r="R92" s="85" t="s">
        <v>123</v>
      </c>
      <c r="S92" s="55">
        <v>9999</v>
      </c>
      <c r="T92" s="53">
        <f>(J92+K92+L92)+IF((VLOOKUP(Q92,MogulsDD!$A$1:$C$1000,3,FALSE)*(M92+O92)/2)&gt;3.75,3.75,VLOOKUP(Q92,MogulsDD!$A$1:$C$1000,3,FALSE)*(M92+O92)/2)+IF((VLOOKUP(R92,MogulsDD!$A$1:$C$1000,3,FALSE)*(N92+P92)/2)&gt;3.75,3.75,VLOOKUP(R92,MogulsDD!$A$1:$C$1000,3,FALSE)*(N92+P92)/2)+IF((18-12*S92/$J$5)&gt;7.5,7.5,IF((18-12*S92/$J$5)&lt;0,0,(18-12*S92/$J$5)))</f>
        <v>0</v>
      </c>
      <c r="U92" s="77"/>
      <c r="V92" s="77"/>
      <c r="W92" s="77"/>
      <c r="X92" s="77"/>
      <c r="Y92" s="77"/>
      <c r="Z92" s="77"/>
      <c r="AA92" s="77"/>
      <c r="AB92" s="77"/>
      <c r="AC92" s="77"/>
      <c r="AD92" s="77"/>
      <c r="AE92" s="77"/>
      <c r="AF92" s="77"/>
      <c r="AG92" s="77"/>
      <c r="AH92" s="77"/>
      <c r="AI92" s="77"/>
      <c r="AJ92" s="86"/>
      <c r="AK92" s="77"/>
      <c r="AL92" s="38"/>
      <c r="AM92" s="38"/>
    </row>
    <row r="93" spans="1:39" ht="12.75" customHeight="1" x14ac:dyDescent="0.35">
      <c r="A93" s="52">
        <f t="shared" si="1"/>
        <v>2</v>
      </c>
      <c r="B93" s="67"/>
      <c r="C93" s="53"/>
      <c r="D93" s="53"/>
      <c r="E93" s="53"/>
      <c r="F93" s="53"/>
      <c r="G93" s="53"/>
      <c r="H93" s="53"/>
      <c r="I93" s="54"/>
      <c r="J93" s="99"/>
      <c r="K93" s="57"/>
      <c r="L93" s="57"/>
      <c r="M93" s="88"/>
      <c r="N93" s="88"/>
      <c r="O93" s="85"/>
      <c r="P93" s="85"/>
      <c r="Q93" s="85" t="s">
        <v>123</v>
      </c>
      <c r="R93" s="85" t="s">
        <v>123</v>
      </c>
      <c r="S93" s="55">
        <v>9999</v>
      </c>
      <c r="T93" s="53">
        <f>(J93+K93+L93)+IF((VLOOKUP(Q93,MogulsDD!$A$1:$C$1000,3,FALSE)*(M93+O93)/2)&gt;3.75,3.75,VLOOKUP(Q93,MogulsDD!$A$1:$C$1000,3,FALSE)*(M93+O93)/2)+IF((VLOOKUP(R93,MogulsDD!$A$1:$C$1000,3,FALSE)*(N93+P93)/2)&gt;3.75,3.75,VLOOKUP(R93,MogulsDD!$A$1:$C$1000,3,FALSE)*(N93+P93)/2)+IF((18-12*S93/$J$5)&gt;7.5,7.5,IF((18-12*S93/$J$5)&lt;0,0,(18-12*S93/$J$5)))</f>
        <v>0</v>
      </c>
      <c r="U93" s="77"/>
      <c r="V93" s="77"/>
      <c r="W93" s="77"/>
      <c r="X93" s="77"/>
      <c r="Y93" s="77"/>
      <c r="Z93" s="77"/>
      <c r="AA93" s="77"/>
      <c r="AB93" s="77"/>
      <c r="AC93" s="77"/>
      <c r="AD93" s="77"/>
      <c r="AE93" s="77"/>
      <c r="AF93" s="77"/>
      <c r="AG93" s="77"/>
      <c r="AH93" s="77"/>
      <c r="AI93" s="77"/>
      <c r="AJ93" s="86"/>
      <c r="AK93" s="77"/>
      <c r="AL93" s="38"/>
      <c r="AM93" s="38"/>
    </row>
    <row r="94" spans="1:39" ht="12.75" customHeight="1" x14ac:dyDescent="0.35">
      <c r="A94" s="52">
        <f t="shared" si="1"/>
        <v>2</v>
      </c>
      <c r="B94" s="67"/>
      <c r="C94" s="53"/>
      <c r="D94" s="53"/>
      <c r="E94" s="53"/>
      <c r="F94" s="53"/>
      <c r="G94" s="53"/>
      <c r="H94" s="53"/>
      <c r="I94" s="54"/>
      <c r="J94" s="99"/>
      <c r="K94" s="57"/>
      <c r="L94" s="57"/>
      <c r="M94" s="88"/>
      <c r="N94" s="88"/>
      <c r="O94" s="85"/>
      <c r="P94" s="85"/>
      <c r="Q94" s="85" t="s">
        <v>123</v>
      </c>
      <c r="R94" s="85" t="s">
        <v>123</v>
      </c>
      <c r="S94" s="55">
        <v>9999</v>
      </c>
      <c r="T94" s="53">
        <f>(J94+K94+L94)+IF((VLOOKUP(Q94,MogulsDD!$A$1:$C$1000,3,FALSE)*(M94+O94)/2)&gt;3.75,3.75,VLOOKUP(Q94,MogulsDD!$A$1:$C$1000,3,FALSE)*(M94+O94)/2)+IF((VLOOKUP(R94,MogulsDD!$A$1:$C$1000,3,FALSE)*(N94+P94)/2)&gt;3.75,3.75,VLOOKUP(R94,MogulsDD!$A$1:$C$1000,3,FALSE)*(N94+P94)/2)+IF((18-12*S94/$J$5)&gt;7.5,7.5,IF((18-12*S94/$J$5)&lt;0,0,(18-12*S94/$J$5)))</f>
        <v>0</v>
      </c>
      <c r="U94" s="77"/>
      <c r="V94" s="77"/>
      <c r="W94" s="77"/>
      <c r="X94" s="77"/>
      <c r="Y94" s="77"/>
      <c r="Z94" s="77"/>
      <c r="AA94" s="77"/>
      <c r="AB94" s="77"/>
      <c r="AC94" s="77"/>
      <c r="AD94" s="77"/>
      <c r="AE94" s="77"/>
      <c r="AF94" s="77"/>
      <c r="AG94" s="77"/>
      <c r="AH94" s="77"/>
      <c r="AI94" s="77"/>
      <c r="AJ94" s="86"/>
      <c r="AK94" s="77"/>
      <c r="AL94" s="38"/>
      <c r="AM94" s="38"/>
    </row>
    <row r="95" spans="1:39" ht="12.75" customHeight="1" x14ac:dyDescent="0.35">
      <c r="A95" s="52">
        <f t="shared" si="1"/>
        <v>2</v>
      </c>
      <c r="B95" s="67"/>
      <c r="C95" s="53"/>
      <c r="D95" s="53"/>
      <c r="E95" s="53"/>
      <c r="F95" s="53"/>
      <c r="G95" s="53"/>
      <c r="H95" s="53"/>
      <c r="I95" s="54"/>
      <c r="J95" s="99"/>
      <c r="K95" s="57"/>
      <c r="L95" s="57"/>
      <c r="M95" s="88"/>
      <c r="N95" s="88"/>
      <c r="O95" s="85"/>
      <c r="P95" s="85"/>
      <c r="Q95" s="85" t="s">
        <v>123</v>
      </c>
      <c r="R95" s="85" t="s">
        <v>123</v>
      </c>
      <c r="S95" s="55">
        <v>9999</v>
      </c>
      <c r="T95" s="53">
        <f>(J95+K95+L95)+IF((VLOOKUP(Q95,MogulsDD!$A$1:$C$1000,3,FALSE)*(M95+O95)/2)&gt;3.75,3.75,VLOOKUP(Q95,MogulsDD!$A$1:$C$1000,3,FALSE)*(M95+O95)/2)+IF((VLOOKUP(R95,MogulsDD!$A$1:$C$1000,3,FALSE)*(N95+P95)/2)&gt;3.75,3.75,VLOOKUP(R95,MogulsDD!$A$1:$C$1000,3,FALSE)*(N95+P95)/2)+IF((18-12*S95/$J$5)&gt;7.5,7.5,IF((18-12*S95/$J$5)&lt;0,0,(18-12*S95/$J$5)))</f>
        <v>0</v>
      </c>
      <c r="U95" s="77"/>
      <c r="V95" s="77"/>
      <c r="W95" s="77"/>
      <c r="X95" s="77"/>
      <c r="Y95" s="77"/>
      <c r="Z95" s="77"/>
      <c r="AA95" s="77"/>
      <c r="AB95" s="77"/>
      <c r="AC95" s="77"/>
      <c r="AD95" s="77"/>
      <c r="AE95" s="77"/>
      <c r="AF95" s="77"/>
      <c r="AG95" s="77"/>
      <c r="AH95" s="77"/>
      <c r="AI95" s="77"/>
      <c r="AJ95" s="86"/>
      <c r="AK95" s="77"/>
      <c r="AL95" s="38"/>
      <c r="AM95" s="38"/>
    </row>
    <row r="96" spans="1:39" ht="12.75" customHeight="1" x14ac:dyDescent="0.35">
      <c r="A96" s="52">
        <f t="shared" si="1"/>
        <v>2</v>
      </c>
      <c r="B96" s="67"/>
      <c r="C96" s="53"/>
      <c r="D96" s="53"/>
      <c r="E96" s="53"/>
      <c r="F96" s="53"/>
      <c r="G96" s="53"/>
      <c r="H96" s="53"/>
      <c r="I96" s="54"/>
      <c r="J96" s="99"/>
      <c r="K96" s="57"/>
      <c r="L96" s="57"/>
      <c r="M96" s="88"/>
      <c r="N96" s="88"/>
      <c r="O96" s="85"/>
      <c r="P96" s="85"/>
      <c r="Q96" s="85" t="s">
        <v>123</v>
      </c>
      <c r="R96" s="85" t="s">
        <v>123</v>
      </c>
      <c r="S96" s="55">
        <v>9999</v>
      </c>
      <c r="T96" s="53">
        <f>(J96+K96+L96)+IF((VLOOKUP(Q96,MogulsDD!$A$1:$C$1000,3,FALSE)*(M96+O96)/2)&gt;3.75,3.75,VLOOKUP(Q96,MogulsDD!$A$1:$C$1000,3,FALSE)*(M96+O96)/2)+IF((VLOOKUP(R96,MogulsDD!$A$1:$C$1000,3,FALSE)*(N96+P96)/2)&gt;3.75,3.75,VLOOKUP(R96,MogulsDD!$A$1:$C$1000,3,FALSE)*(N96+P96)/2)+IF((18-12*S96/$J$5)&gt;7.5,7.5,IF((18-12*S96/$J$5)&lt;0,0,(18-12*S96/$J$5)))</f>
        <v>0</v>
      </c>
      <c r="U96" s="77"/>
      <c r="V96" s="77"/>
      <c r="W96" s="77"/>
      <c r="X96" s="77"/>
      <c r="Y96" s="77"/>
      <c r="Z96" s="77"/>
      <c r="AA96" s="77"/>
      <c r="AB96" s="77"/>
      <c r="AC96" s="77"/>
      <c r="AD96" s="77"/>
      <c r="AE96" s="77"/>
      <c r="AF96" s="77"/>
      <c r="AG96" s="77"/>
      <c r="AH96" s="77"/>
      <c r="AI96" s="77"/>
      <c r="AJ96" s="86"/>
      <c r="AK96" s="77"/>
      <c r="AL96" s="38"/>
      <c r="AM96" s="38"/>
    </row>
    <row r="97" spans="1:39" ht="12.75" customHeight="1" x14ac:dyDescent="0.35">
      <c r="A97" s="52">
        <f t="shared" si="1"/>
        <v>2</v>
      </c>
      <c r="B97" s="67"/>
      <c r="C97" s="53"/>
      <c r="D97" s="53"/>
      <c r="E97" s="53"/>
      <c r="F97" s="53"/>
      <c r="G97" s="53"/>
      <c r="H97" s="53"/>
      <c r="I97" s="54"/>
      <c r="J97" s="99"/>
      <c r="K97" s="57"/>
      <c r="L97" s="57"/>
      <c r="M97" s="88"/>
      <c r="N97" s="88"/>
      <c r="O97" s="85"/>
      <c r="P97" s="85"/>
      <c r="Q97" s="85" t="s">
        <v>123</v>
      </c>
      <c r="R97" s="85" t="s">
        <v>123</v>
      </c>
      <c r="S97" s="55">
        <v>9999</v>
      </c>
      <c r="T97" s="53">
        <f>(J97+K97+L97)+IF((VLOOKUP(Q97,MogulsDD!$A$1:$C$1000,3,FALSE)*(M97+O97)/2)&gt;3.75,3.75,VLOOKUP(Q97,MogulsDD!$A$1:$C$1000,3,FALSE)*(M97+O97)/2)+IF((VLOOKUP(R97,MogulsDD!$A$1:$C$1000,3,FALSE)*(N97+P97)/2)&gt;3.75,3.75,VLOOKUP(R97,MogulsDD!$A$1:$C$1000,3,FALSE)*(N97+P97)/2)+IF((18-12*S97/$J$5)&gt;7.5,7.5,IF((18-12*S97/$J$5)&lt;0,0,(18-12*S97/$J$5)))</f>
        <v>0</v>
      </c>
      <c r="U97" s="77"/>
      <c r="V97" s="77"/>
      <c r="W97" s="77"/>
      <c r="X97" s="77"/>
      <c r="Y97" s="77"/>
      <c r="Z97" s="77"/>
      <c r="AA97" s="77"/>
      <c r="AB97" s="77"/>
      <c r="AC97" s="77"/>
      <c r="AD97" s="77"/>
      <c r="AE97" s="77"/>
      <c r="AF97" s="77"/>
      <c r="AG97" s="77"/>
      <c r="AH97" s="77"/>
      <c r="AI97" s="77"/>
      <c r="AJ97" s="86"/>
      <c r="AK97" s="77"/>
      <c r="AL97" s="38"/>
      <c r="AM97" s="38"/>
    </row>
    <row r="98" spans="1:39" ht="12.75" customHeight="1" x14ac:dyDescent="0.35">
      <c r="A98" s="52">
        <f t="shared" si="1"/>
        <v>2</v>
      </c>
      <c r="B98" s="67"/>
      <c r="C98" s="53"/>
      <c r="D98" s="53"/>
      <c r="E98" s="53"/>
      <c r="F98" s="53"/>
      <c r="G98" s="53"/>
      <c r="H98" s="53"/>
      <c r="I98" s="54"/>
      <c r="J98" s="99"/>
      <c r="K98" s="57"/>
      <c r="L98" s="57"/>
      <c r="M98" s="88"/>
      <c r="N98" s="88"/>
      <c r="O98" s="85"/>
      <c r="P98" s="85"/>
      <c r="Q98" s="85" t="s">
        <v>123</v>
      </c>
      <c r="R98" s="85" t="s">
        <v>123</v>
      </c>
      <c r="S98" s="55">
        <v>9999</v>
      </c>
      <c r="T98" s="53">
        <f>(J98+K98+L98)+IF((VLOOKUP(Q98,MogulsDD!$A$1:$C$1000,3,FALSE)*(M98+O98)/2)&gt;3.75,3.75,VLOOKUP(Q98,MogulsDD!$A$1:$C$1000,3,FALSE)*(M98+O98)/2)+IF((VLOOKUP(R98,MogulsDD!$A$1:$C$1000,3,FALSE)*(N98+P98)/2)&gt;3.75,3.75,VLOOKUP(R98,MogulsDD!$A$1:$C$1000,3,FALSE)*(N98+P98)/2)+IF((18-12*S98/$J$5)&gt;7.5,7.5,IF((18-12*S98/$J$5)&lt;0,0,(18-12*S98/$J$5)))</f>
        <v>0</v>
      </c>
      <c r="U98" s="77"/>
      <c r="V98" s="77"/>
      <c r="W98" s="77"/>
      <c r="X98" s="77"/>
      <c r="Y98" s="77"/>
      <c r="Z98" s="77"/>
      <c r="AA98" s="77"/>
      <c r="AB98" s="77"/>
      <c r="AC98" s="77"/>
      <c r="AD98" s="77"/>
      <c r="AE98" s="77"/>
      <c r="AF98" s="77"/>
      <c r="AG98" s="77"/>
      <c r="AH98" s="77"/>
      <c r="AI98" s="77"/>
      <c r="AJ98" s="86"/>
      <c r="AK98" s="77"/>
      <c r="AL98" s="38"/>
      <c r="AM98" s="38"/>
    </row>
    <row r="99" spans="1:39" ht="12.75" customHeight="1" x14ac:dyDescent="0.35">
      <c r="A99" s="52">
        <f t="shared" si="1"/>
        <v>2</v>
      </c>
      <c r="B99" s="67"/>
      <c r="C99" s="53"/>
      <c r="D99" s="53"/>
      <c r="E99" s="53"/>
      <c r="F99" s="53"/>
      <c r="G99" s="53"/>
      <c r="H99" s="53"/>
      <c r="I99" s="54"/>
      <c r="J99" s="99"/>
      <c r="K99" s="57"/>
      <c r="L99" s="57"/>
      <c r="M99" s="88"/>
      <c r="N99" s="88"/>
      <c r="O99" s="85"/>
      <c r="P99" s="85"/>
      <c r="Q99" s="85" t="s">
        <v>123</v>
      </c>
      <c r="R99" s="85" t="s">
        <v>123</v>
      </c>
      <c r="S99" s="55">
        <v>9999</v>
      </c>
      <c r="T99" s="53">
        <f>(J99+K99+L99)+IF((VLOOKUP(Q99,MogulsDD!$A$1:$C$1000,3,FALSE)*(M99+O99)/2)&gt;3.75,3.75,VLOOKUP(Q99,MogulsDD!$A$1:$C$1000,3,FALSE)*(M99+O99)/2)+IF((VLOOKUP(R99,MogulsDD!$A$1:$C$1000,3,FALSE)*(N99+P99)/2)&gt;3.75,3.75,VLOOKUP(R99,MogulsDD!$A$1:$C$1000,3,FALSE)*(N99+P99)/2)+IF((18-12*S99/$J$5)&gt;7.5,7.5,IF((18-12*S99/$J$5)&lt;0,0,(18-12*S99/$J$5)))</f>
        <v>0</v>
      </c>
      <c r="U99" s="77"/>
      <c r="V99" s="77"/>
      <c r="W99" s="77"/>
      <c r="X99" s="77"/>
      <c r="Y99" s="77"/>
      <c r="Z99" s="77"/>
      <c r="AA99" s="77"/>
      <c r="AB99" s="77"/>
      <c r="AC99" s="77"/>
      <c r="AD99" s="77"/>
      <c r="AE99" s="77"/>
      <c r="AF99" s="77"/>
      <c r="AG99" s="77"/>
      <c r="AH99" s="77"/>
      <c r="AI99" s="77"/>
      <c r="AJ99" s="86"/>
      <c r="AK99" s="77"/>
      <c r="AL99" s="38"/>
      <c r="AM99" s="38"/>
    </row>
    <row r="100" spans="1:39" ht="12.75" customHeight="1" x14ac:dyDescent="0.35">
      <c r="A100" s="52">
        <f t="shared" si="1"/>
        <v>2</v>
      </c>
      <c r="B100" s="67"/>
      <c r="C100" s="53"/>
      <c r="D100" s="53"/>
      <c r="E100" s="53"/>
      <c r="F100" s="53"/>
      <c r="G100" s="53"/>
      <c r="H100" s="53"/>
      <c r="I100" s="54"/>
      <c r="J100" s="99"/>
      <c r="K100" s="57"/>
      <c r="L100" s="57"/>
      <c r="M100" s="88"/>
      <c r="N100" s="88"/>
      <c r="O100" s="85"/>
      <c r="P100" s="85"/>
      <c r="Q100" s="85" t="s">
        <v>123</v>
      </c>
      <c r="R100" s="85" t="s">
        <v>123</v>
      </c>
      <c r="S100" s="55">
        <v>9999</v>
      </c>
      <c r="T100" s="53">
        <f>(J100+K100+L100)+IF((VLOOKUP(Q100,MogulsDD!$A$1:$C$1000,3,FALSE)*(M100+O100)/2)&gt;3.75,3.75,VLOOKUP(Q100,MogulsDD!$A$1:$C$1000,3,FALSE)*(M100+O100)/2)+IF((VLOOKUP(R100,MogulsDD!$A$1:$C$1000,3,FALSE)*(N100+P100)/2)&gt;3.75,3.75,VLOOKUP(R100,MogulsDD!$A$1:$C$1000,3,FALSE)*(N100+P100)/2)+IF((18-12*S100/$J$5)&gt;7.5,7.5,IF((18-12*S100/$J$5)&lt;0,0,(18-12*S100/$J$5)))</f>
        <v>0</v>
      </c>
      <c r="U100" s="77"/>
      <c r="V100" s="77"/>
      <c r="W100" s="77"/>
      <c r="X100" s="77"/>
      <c r="Y100" s="77"/>
      <c r="Z100" s="77"/>
      <c r="AA100" s="77"/>
      <c r="AB100" s="77"/>
      <c r="AC100" s="77"/>
      <c r="AD100" s="77"/>
      <c r="AE100" s="77"/>
      <c r="AF100" s="77"/>
      <c r="AG100" s="77"/>
      <c r="AH100" s="77"/>
      <c r="AI100" s="77"/>
      <c r="AJ100" s="86"/>
      <c r="AK100" s="77"/>
      <c r="AL100" s="38"/>
      <c r="AM100" s="38"/>
    </row>
    <row r="101" spans="1:39" ht="12.75" customHeight="1" x14ac:dyDescent="0.35">
      <c r="A101" s="52">
        <f t="shared" si="1"/>
        <v>2</v>
      </c>
      <c r="B101" s="67"/>
      <c r="C101" s="53"/>
      <c r="D101" s="53"/>
      <c r="E101" s="53"/>
      <c r="F101" s="53"/>
      <c r="G101" s="53"/>
      <c r="H101" s="53"/>
      <c r="I101" s="54"/>
      <c r="J101" s="99"/>
      <c r="K101" s="57"/>
      <c r="L101" s="57"/>
      <c r="M101" s="88"/>
      <c r="N101" s="88"/>
      <c r="O101" s="85"/>
      <c r="P101" s="85"/>
      <c r="Q101" s="85" t="s">
        <v>123</v>
      </c>
      <c r="R101" s="85" t="s">
        <v>123</v>
      </c>
      <c r="S101" s="55">
        <v>9999</v>
      </c>
      <c r="T101" s="53">
        <f>(J101+K101+L101)+IF((VLOOKUP(Q101,MogulsDD!$A$1:$C$1000,3,FALSE)*(M101+O101)/2)&gt;3.75,3.75,VLOOKUP(Q101,MogulsDD!$A$1:$C$1000,3,FALSE)*(M101+O101)/2)+IF((VLOOKUP(R101,MogulsDD!$A$1:$C$1000,3,FALSE)*(N101+P101)/2)&gt;3.75,3.75,VLOOKUP(R101,MogulsDD!$A$1:$C$1000,3,FALSE)*(N101+P101)/2)+IF((18-12*S101/$J$5)&gt;7.5,7.5,IF((18-12*S101/$J$5)&lt;0,0,(18-12*S101/$J$5)))</f>
        <v>0</v>
      </c>
      <c r="U101" s="77"/>
      <c r="V101" s="77"/>
      <c r="W101" s="77"/>
      <c r="X101" s="77"/>
      <c r="Y101" s="77"/>
      <c r="Z101" s="77"/>
      <c r="AA101" s="77"/>
      <c r="AB101" s="77"/>
      <c r="AC101" s="77"/>
      <c r="AD101" s="77"/>
      <c r="AE101" s="77"/>
      <c r="AF101" s="77"/>
      <c r="AG101" s="77"/>
      <c r="AH101" s="77"/>
      <c r="AI101" s="77"/>
      <c r="AJ101" s="86"/>
      <c r="AK101" s="77"/>
      <c r="AL101" s="38"/>
      <c r="AM101" s="38"/>
    </row>
    <row r="102" spans="1:39" ht="12.75" customHeight="1" x14ac:dyDescent="0.35">
      <c r="A102" s="52">
        <f t="shared" si="1"/>
        <v>2</v>
      </c>
      <c r="B102" s="67"/>
      <c r="C102" s="53"/>
      <c r="D102" s="53"/>
      <c r="E102" s="53"/>
      <c r="F102" s="53"/>
      <c r="G102" s="53"/>
      <c r="H102" s="53"/>
      <c r="I102" s="54"/>
      <c r="J102" s="99"/>
      <c r="K102" s="57"/>
      <c r="L102" s="57"/>
      <c r="M102" s="88"/>
      <c r="N102" s="88"/>
      <c r="O102" s="85"/>
      <c r="P102" s="85"/>
      <c r="Q102" s="85" t="s">
        <v>123</v>
      </c>
      <c r="R102" s="85" t="s">
        <v>123</v>
      </c>
      <c r="S102" s="55">
        <v>9999</v>
      </c>
      <c r="T102" s="53">
        <f>(J102+K102+L102)+IF((VLOOKUP(Q102,MogulsDD!$A$1:$C$1000,3,FALSE)*(M102+O102)/2)&gt;3.75,3.75,VLOOKUP(Q102,MogulsDD!$A$1:$C$1000,3,FALSE)*(M102+O102)/2)+IF((VLOOKUP(R102,MogulsDD!$A$1:$C$1000,3,FALSE)*(N102+P102)/2)&gt;3.75,3.75,VLOOKUP(R102,MogulsDD!$A$1:$C$1000,3,FALSE)*(N102+P102)/2)+IF((18-12*S102/$J$5)&gt;7.5,7.5,IF((18-12*S102/$J$5)&lt;0,0,(18-12*S102/$J$5)))</f>
        <v>0</v>
      </c>
      <c r="U102" s="77"/>
      <c r="V102" s="77"/>
      <c r="W102" s="77"/>
      <c r="X102" s="77"/>
      <c r="Y102" s="77"/>
      <c r="Z102" s="77"/>
      <c r="AA102" s="77"/>
      <c r="AB102" s="77"/>
      <c r="AC102" s="77"/>
      <c r="AD102" s="77"/>
      <c r="AE102" s="77"/>
      <c r="AF102" s="77"/>
      <c r="AG102" s="77"/>
      <c r="AH102" s="77"/>
      <c r="AI102" s="77"/>
      <c r="AJ102" s="86"/>
      <c r="AK102" s="77"/>
      <c r="AL102" s="38"/>
      <c r="AM102" s="38"/>
    </row>
    <row r="103" spans="1:39" ht="12.75" customHeight="1" x14ac:dyDescent="0.35">
      <c r="A103" s="52">
        <f t="shared" si="1"/>
        <v>2</v>
      </c>
      <c r="B103" s="67"/>
      <c r="C103" s="53"/>
      <c r="D103" s="53"/>
      <c r="E103" s="53"/>
      <c r="F103" s="53"/>
      <c r="G103" s="53"/>
      <c r="H103" s="53"/>
      <c r="I103" s="54"/>
      <c r="J103" s="99"/>
      <c r="K103" s="57"/>
      <c r="L103" s="57"/>
      <c r="M103" s="88"/>
      <c r="N103" s="88"/>
      <c r="O103" s="85"/>
      <c r="P103" s="85"/>
      <c r="Q103" s="85" t="s">
        <v>123</v>
      </c>
      <c r="R103" s="85" t="s">
        <v>123</v>
      </c>
      <c r="S103" s="55">
        <v>9999</v>
      </c>
      <c r="T103" s="53">
        <f>(J103+K103+L103)+IF((VLOOKUP(Q103,MogulsDD!$A$1:$C$1000,3,FALSE)*(M103+O103)/2)&gt;3.75,3.75,VLOOKUP(Q103,MogulsDD!$A$1:$C$1000,3,FALSE)*(M103+O103)/2)+IF((VLOOKUP(R103,MogulsDD!$A$1:$C$1000,3,FALSE)*(N103+P103)/2)&gt;3.75,3.75,VLOOKUP(R103,MogulsDD!$A$1:$C$1000,3,FALSE)*(N103+P103)/2)+IF((18-12*S103/$J$5)&gt;7.5,7.5,IF((18-12*S103/$J$5)&lt;0,0,(18-12*S103/$J$5)))</f>
        <v>0</v>
      </c>
      <c r="U103" s="77"/>
      <c r="V103" s="77"/>
      <c r="W103" s="77"/>
      <c r="X103" s="77"/>
      <c r="Y103" s="77"/>
      <c r="Z103" s="77"/>
      <c r="AA103" s="77"/>
      <c r="AB103" s="77"/>
      <c r="AC103" s="77"/>
      <c r="AD103" s="77"/>
      <c r="AE103" s="77"/>
      <c r="AF103" s="77"/>
      <c r="AG103" s="77"/>
      <c r="AH103" s="77"/>
      <c r="AI103" s="77"/>
      <c r="AJ103" s="86"/>
      <c r="AK103" s="77"/>
      <c r="AL103" s="38"/>
      <c r="AM103" s="38"/>
    </row>
    <row r="104" spans="1:39" ht="12.75" customHeight="1" x14ac:dyDescent="0.35">
      <c r="A104" s="52">
        <f t="shared" si="1"/>
        <v>2</v>
      </c>
      <c r="B104" s="67"/>
      <c r="C104" s="53"/>
      <c r="D104" s="53"/>
      <c r="E104" s="53"/>
      <c r="F104" s="53"/>
      <c r="G104" s="53"/>
      <c r="H104" s="53"/>
      <c r="I104" s="54"/>
      <c r="J104" s="99"/>
      <c r="K104" s="57"/>
      <c r="L104" s="57"/>
      <c r="M104" s="88"/>
      <c r="N104" s="88"/>
      <c r="O104" s="85"/>
      <c r="P104" s="85"/>
      <c r="Q104" s="85" t="s">
        <v>123</v>
      </c>
      <c r="R104" s="85" t="s">
        <v>123</v>
      </c>
      <c r="S104" s="55">
        <v>9999</v>
      </c>
      <c r="T104" s="53">
        <f>(J104+K104+L104)+IF((VLOOKUP(Q104,MogulsDD!$A$1:$C$1000,3,FALSE)*(M104+O104)/2)&gt;3.75,3.75,VLOOKUP(Q104,MogulsDD!$A$1:$C$1000,3,FALSE)*(M104+O104)/2)+IF((VLOOKUP(R104,MogulsDD!$A$1:$C$1000,3,FALSE)*(N104+P104)/2)&gt;3.75,3.75,VLOOKUP(R104,MogulsDD!$A$1:$C$1000,3,FALSE)*(N104+P104)/2)+IF((18-12*S104/$J$5)&gt;7.5,7.5,IF((18-12*S104/$J$5)&lt;0,0,(18-12*S104/$J$5)))</f>
        <v>0</v>
      </c>
      <c r="U104" s="77"/>
      <c r="V104" s="77"/>
      <c r="W104" s="77"/>
      <c r="X104" s="77"/>
      <c r="Y104" s="77"/>
      <c r="Z104" s="77"/>
      <c r="AA104" s="77"/>
      <c r="AB104" s="77"/>
      <c r="AC104" s="77"/>
      <c r="AD104" s="77"/>
      <c r="AE104" s="77"/>
      <c r="AF104" s="77"/>
      <c r="AG104" s="77"/>
      <c r="AH104" s="77"/>
      <c r="AI104" s="77"/>
      <c r="AJ104" s="86"/>
      <c r="AK104" s="77"/>
      <c r="AL104" s="38"/>
      <c r="AM104" s="38"/>
    </row>
    <row r="105" spans="1:39" ht="12.75" customHeight="1" x14ac:dyDescent="0.35">
      <c r="A105" s="52">
        <f t="shared" si="1"/>
        <v>2</v>
      </c>
      <c r="B105" s="67"/>
      <c r="C105" s="53"/>
      <c r="D105" s="53"/>
      <c r="E105" s="53"/>
      <c r="F105" s="53"/>
      <c r="G105" s="53"/>
      <c r="H105" s="53"/>
      <c r="I105" s="54"/>
      <c r="J105" s="99"/>
      <c r="K105" s="57"/>
      <c r="L105" s="57"/>
      <c r="M105" s="88"/>
      <c r="N105" s="88"/>
      <c r="O105" s="85"/>
      <c r="P105" s="85"/>
      <c r="Q105" s="85" t="s">
        <v>123</v>
      </c>
      <c r="R105" s="85" t="s">
        <v>123</v>
      </c>
      <c r="S105" s="55">
        <v>9999</v>
      </c>
      <c r="T105" s="53">
        <f>(J105+K105+L105)+IF((VLOOKUP(Q105,MogulsDD!$A$1:$C$1000,3,FALSE)*(M105+O105)/2)&gt;3.75,3.75,VLOOKUP(Q105,MogulsDD!$A$1:$C$1000,3,FALSE)*(M105+O105)/2)+IF((VLOOKUP(R105,MogulsDD!$A$1:$C$1000,3,FALSE)*(N105+P105)/2)&gt;3.75,3.75,VLOOKUP(R105,MogulsDD!$A$1:$C$1000,3,FALSE)*(N105+P105)/2)+IF((18-12*S105/$J$5)&gt;7.5,7.5,IF((18-12*S105/$J$5)&lt;0,0,(18-12*S105/$J$5)))</f>
        <v>0</v>
      </c>
      <c r="U105" s="77"/>
      <c r="V105" s="77"/>
      <c r="W105" s="77"/>
      <c r="X105" s="77"/>
      <c r="Y105" s="77"/>
      <c r="Z105" s="77"/>
      <c r="AA105" s="77"/>
      <c r="AB105" s="77"/>
      <c r="AC105" s="77"/>
      <c r="AD105" s="77"/>
      <c r="AE105" s="77"/>
      <c r="AF105" s="77"/>
      <c r="AG105" s="77"/>
      <c r="AH105" s="77"/>
      <c r="AI105" s="77"/>
      <c r="AJ105" s="86"/>
      <c r="AK105" s="77"/>
      <c r="AL105" s="38"/>
      <c r="AM105" s="38"/>
    </row>
    <row r="106" spans="1:39" ht="12.75" customHeight="1" x14ac:dyDescent="0.35">
      <c r="A106" s="52">
        <f t="shared" si="1"/>
        <v>2</v>
      </c>
      <c r="B106" s="67"/>
      <c r="C106" s="53"/>
      <c r="D106" s="53"/>
      <c r="E106" s="53"/>
      <c r="F106" s="53"/>
      <c r="G106" s="53"/>
      <c r="H106" s="53"/>
      <c r="I106" s="54"/>
      <c r="J106" s="99"/>
      <c r="K106" s="57"/>
      <c r="L106" s="57"/>
      <c r="M106" s="88"/>
      <c r="N106" s="88"/>
      <c r="O106" s="85"/>
      <c r="P106" s="85"/>
      <c r="Q106" s="85" t="s">
        <v>123</v>
      </c>
      <c r="R106" s="85" t="s">
        <v>123</v>
      </c>
      <c r="S106" s="55">
        <v>9999</v>
      </c>
      <c r="T106" s="53">
        <f>(J106+K106+L106)+IF((VLOOKUP(Q106,MogulsDD!$A$1:$C$1000,3,FALSE)*(M106+O106)/2)&gt;3.75,3.75,VLOOKUP(Q106,MogulsDD!$A$1:$C$1000,3,FALSE)*(M106+O106)/2)+IF((VLOOKUP(R106,MogulsDD!$A$1:$C$1000,3,FALSE)*(N106+P106)/2)&gt;3.75,3.75,VLOOKUP(R106,MogulsDD!$A$1:$C$1000,3,FALSE)*(N106+P106)/2)+IF((18-12*S106/$J$5)&gt;7.5,7.5,IF((18-12*S106/$J$5)&lt;0,0,(18-12*S106/$J$5)))</f>
        <v>0</v>
      </c>
      <c r="U106" s="77"/>
      <c r="V106" s="77"/>
      <c r="W106" s="77"/>
      <c r="X106" s="77"/>
      <c r="Y106" s="77"/>
      <c r="Z106" s="77"/>
      <c r="AA106" s="77"/>
      <c r="AB106" s="77"/>
      <c r="AC106" s="77"/>
      <c r="AD106" s="77"/>
      <c r="AE106" s="77"/>
      <c r="AF106" s="77"/>
      <c r="AG106" s="77"/>
      <c r="AH106" s="77"/>
      <c r="AI106" s="77"/>
      <c r="AJ106" s="86"/>
      <c r="AK106" s="77"/>
      <c r="AL106" s="38"/>
      <c r="AM106" s="38"/>
    </row>
    <row r="107" spans="1:39" ht="12.75" customHeight="1" x14ac:dyDescent="0.35">
      <c r="A107" s="52">
        <f t="shared" si="1"/>
        <v>2</v>
      </c>
      <c r="B107" s="67"/>
      <c r="C107" s="53"/>
      <c r="D107" s="53"/>
      <c r="E107" s="53"/>
      <c r="F107" s="53"/>
      <c r="G107" s="53"/>
      <c r="H107" s="53"/>
      <c r="I107" s="54"/>
      <c r="J107" s="99"/>
      <c r="K107" s="57"/>
      <c r="L107" s="57"/>
      <c r="M107" s="88"/>
      <c r="N107" s="88"/>
      <c r="O107" s="85"/>
      <c r="P107" s="85"/>
      <c r="Q107" s="85" t="s">
        <v>123</v>
      </c>
      <c r="R107" s="85" t="s">
        <v>123</v>
      </c>
      <c r="S107" s="55">
        <v>9999</v>
      </c>
      <c r="T107" s="53">
        <f>(J107+K107+L107)+IF((VLOOKUP(Q107,MogulsDD!$A$1:$C$1000,3,FALSE)*(M107+O107)/2)&gt;3.75,3.75,VLOOKUP(Q107,MogulsDD!$A$1:$C$1000,3,FALSE)*(M107+O107)/2)+IF((VLOOKUP(R107,MogulsDD!$A$1:$C$1000,3,FALSE)*(N107+P107)/2)&gt;3.75,3.75,VLOOKUP(R107,MogulsDD!$A$1:$C$1000,3,FALSE)*(N107+P107)/2)+IF((18-12*S107/$J$5)&gt;7.5,7.5,IF((18-12*S107/$J$5)&lt;0,0,(18-12*S107/$J$5)))</f>
        <v>0</v>
      </c>
      <c r="U107" s="77"/>
      <c r="V107" s="77"/>
      <c r="W107" s="77"/>
      <c r="X107" s="77"/>
      <c r="Y107" s="77"/>
      <c r="Z107" s="77"/>
      <c r="AA107" s="77"/>
      <c r="AB107" s="77"/>
      <c r="AC107" s="77"/>
      <c r="AD107" s="77"/>
      <c r="AE107" s="77"/>
      <c r="AF107" s="77"/>
      <c r="AG107" s="77"/>
      <c r="AH107" s="77"/>
      <c r="AI107" s="77"/>
      <c r="AJ107" s="86"/>
      <c r="AK107" s="77"/>
      <c r="AL107" s="38"/>
      <c r="AM107" s="38"/>
    </row>
    <row r="108" spans="1:39" ht="12.75" customHeight="1" x14ac:dyDescent="0.35">
      <c r="A108" s="52">
        <f t="shared" si="1"/>
        <v>2</v>
      </c>
      <c r="B108" s="67"/>
      <c r="C108" s="53"/>
      <c r="D108" s="53"/>
      <c r="E108" s="53"/>
      <c r="F108" s="53"/>
      <c r="G108" s="53"/>
      <c r="H108" s="53"/>
      <c r="I108" s="54"/>
      <c r="J108" s="99"/>
      <c r="K108" s="57"/>
      <c r="L108" s="57"/>
      <c r="M108" s="88"/>
      <c r="N108" s="88"/>
      <c r="O108" s="85"/>
      <c r="P108" s="85"/>
      <c r="Q108" s="85" t="s">
        <v>123</v>
      </c>
      <c r="R108" s="85" t="s">
        <v>123</v>
      </c>
      <c r="S108" s="55">
        <v>9999</v>
      </c>
      <c r="T108" s="53">
        <f>(J108+K108+L108)+IF((VLOOKUP(Q108,MogulsDD!$A$1:$C$1000,3,FALSE)*(M108+O108)/2)&gt;3.75,3.75,VLOOKUP(Q108,MogulsDD!$A$1:$C$1000,3,FALSE)*(M108+O108)/2)+IF((VLOOKUP(R108,MogulsDD!$A$1:$C$1000,3,FALSE)*(N108+P108)/2)&gt;3.75,3.75,VLOOKUP(R108,MogulsDD!$A$1:$C$1000,3,FALSE)*(N108+P108)/2)+IF((18-12*S108/$J$5)&gt;7.5,7.5,IF((18-12*S108/$J$5)&lt;0,0,(18-12*S108/$J$5)))</f>
        <v>0</v>
      </c>
      <c r="U108" s="77"/>
      <c r="V108" s="77"/>
      <c r="W108" s="77"/>
      <c r="X108" s="77"/>
      <c r="Y108" s="77"/>
      <c r="Z108" s="77"/>
      <c r="AA108" s="77"/>
      <c r="AB108" s="77"/>
      <c r="AC108" s="77"/>
      <c r="AD108" s="77"/>
      <c r="AE108" s="77"/>
      <c r="AF108" s="77"/>
      <c r="AG108" s="77"/>
      <c r="AH108" s="77"/>
      <c r="AI108" s="77"/>
      <c r="AJ108" s="86"/>
      <c r="AK108" s="77"/>
      <c r="AL108" s="38"/>
      <c r="AM108" s="38"/>
    </row>
    <row r="109" spans="1:39" ht="12.75" customHeight="1" x14ac:dyDescent="0.35">
      <c r="A109" s="52">
        <f t="shared" si="1"/>
        <v>2</v>
      </c>
      <c r="B109" s="67"/>
      <c r="C109" s="53"/>
      <c r="D109" s="53"/>
      <c r="E109" s="53"/>
      <c r="F109" s="53"/>
      <c r="G109" s="53"/>
      <c r="H109" s="53"/>
      <c r="I109" s="54"/>
      <c r="J109" s="99"/>
      <c r="K109" s="57"/>
      <c r="L109" s="57"/>
      <c r="M109" s="88"/>
      <c r="N109" s="88"/>
      <c r="O109" s="85"/>
      <c r="P109" s="85"/>
      <c r="Q109" s="85" t="s">
        <v>123</v>
      </c>
      <c r="R109" s="85" t="s">
        <v>123</v>
      </c>
      <c r="S109" s="55">
        <v>9999</v>
      </c>
      <c r="T109" s="53">
        <f>(J109+K109+L109)+IF((VLOOKUP(Q109,MogulsDD!$A$1:$C$1000,3,FALSE)*(M109+O109)/2)&gt;3.75,3.75,VLOOKUP(Q109,MogulsDD!$A$1:$C$1000,3,FALSE)*(M109+O109)/2)+IF((VLOOKUP(R109,MogulsDD!$A$1:$C$1000,3,FALSE)*(N109+P109)/2)&gt;3.75,3.75,VLOOKUP(R109,MogulsDD!$A$1:$C$1000,3,FALSE)*(N109+P109)/2)+IF((18-12*S109/$J$5)&gt;7.5,7.5,IF((18-12*S109/$J$5)&lt;0,0,(18-12*S109/$J$5)))</f>
        <v>0</v>
      </c>
      <c r="U109" s="77"/>
      <c r="V109" s="77"/>
      <c r="W109" s="77"/>
      <c r="X109" s="77"/>
      <c r="Y109" s="77"/>
      <c r="Z109" s="77"/>
      <c r="AA109" s="77"/>
      <c r="AB109" s="77"/>
      <c r="AC109" s="77"/>
      <c r="AD109" s="77"/>
      <c r="AE109" s="77"/>
      <c r="AF109" s="77"/>
      <c r="AG109" s="77"/>
      <c r="AH109" s="77"/>
      <c r="AI109" s="77"/>
      <c r="AJ109" s="86"/>
      <c r="AK109" s="77"/>
      <c r="AL109" s="38"/>
      <c r="AM109" s="38"/>
    </row>
    <row r="110" spans="1:39" ht="12.75" customHeight="1" x14ac:dyDescent="0.35">
      <c r="A110" s="52">
        <f t="shared" si="1"/>
        <v>2</v>
      </c>
      <c r="B110" s="73"/>
      <c r="C110" s="74"/>
      <c r="D110" s="74"/>
      <c r="E110" s="74"/>
      <c r="F110" s="74"/>
      <c r="G110" s="74"/>
      <c r="H110" s="74"/>
      <c r="I110" s="75"/>
      <c r="J110" s="99"/>
      <c r="K110" s="57"/>
      <c r="L110" s="57"/>
      <c r="M110" s="88"/>
      <c r="N110" s="88"/>
      <c r="O110" s="85"/>
      <c r="P110" s="85"/>
      <c r="Q110" s="85" t="s">
        <v>123</v>
      </c>
      <c r="R110" s="85" t="s">
        <v>123</v>
      </c>
      <c r="S110" s="55">
        <v>9999</v>
      </c>
      <c r="T110" s="53">
        <f>(J110+K110+L110)+IF((VLOOKUP(Q110,MogulsDD!$A$1:$C$1000,3,FALSE)*(M110+O110)/2)&gt;3.75,3.75,VLOOKUP(Q110,MogulsDD!$A$1:$C$1000,3,FALSE)*(M110+O110)/2)+IF((VLOOKUP(R110,MogulsDD!$A$1:$C$1000,3,FALSE)*(N110+P110)/2)&gt;3.75,3.75,VLOOKUP(R110,MogulsDD!$A$1:$C$1000,3,FALSE)*(N110+P110)/2)+IF((18-12*S110/$J$5)&gt;7.5,7.5,IF((18-12*S110/$J$5)&lt;0,0,(18-12*S110/$J$5)))</f>
        <v>0</v>
      </c>
      <c r="U110" s="77"/>
      <c r="V110" s="77"/>
      <c r="W110" s="77"/>
      <c r="X110" s="77"/>
      <c r="Y110" s="77"/>
      <c r="Z110" s="77"/>
      <c r="AA110" s="77"/>
      <c r="AB110" s="77"/>
      <c r="AC110" s="77"/>
      <c r="AD110" s="77"/>
      <c r="AE110" s="77"/>
      <c r="AF110" s="77"/>
      <c r="AG110" s="77"/>
      <c r="AH110" s="77"/>
      <c r="AI110" s="77"/>
      <c r="AJ110" s="86"/>
      <c r="AK110" s="77"/>
      <c r="AL110" s="38"/>
      <c r="AM110" s="38"/>
    </row>
    <row r="111" spans="1:39" ht="12.75" customHeight="1" x14ac:dyDescent="0.35">
      <c r="A111" s="52">
        <f t="shared" si="1"/>
        <v>2</v>
      </c>
      <c r="B111" s="73"/>
      <c r="C111" s="74"/>
      <c r="D111" s="74"/>
      <c r="E111" s="74"/>
      <c r="F111" s="74"/>
      <c r="G111" s="74"/>
      <c r="H111" s="74"/>
      <c r="I111" s="75"/>
      <c r="J111" s="99"/>
      <c r="K111" s="57"/>
      <c r="L111" s="57"/>
      <c r="M111" s="88"/>
      <c r="N111" s="88"/>
      <c r="O111" s="85"/>
      <c r="P111" s="85"/>
      <c r="Q111" s="85" t="s">
        <v>123</v>
      </c>
      <c r="R111" s="85" t="s">
        <v>123</v>
      </c>
      <c r="S111" s="55">
        <v>9999</v>
      </c>
      <c r="T111" s="53">
        <f>(J111+K111+L111)+IF((VLOOKUP(Q111,MogulsDD!$A$1:$C$1000,3,FALSE)*(M111+O111)/2)&gt;3.75,3.75,VLOOKUP(Q111,MogulsDD!$A$1:$C$1000,3,FALSE)*(M111+O111)/2)+IF((VLOOKUP(R111,MogulsDD!$A$1:$C$1000,3,FALSE)*(N111+P111)/2)&gt;3.75,3.75,VLOOKUP(R111,MogulsDD!$A$1:$C$1000,3,FALSE)*(N111+P111)/2)+IF((18-12*S111/$J$5)&gt;7.5,7.5,IF((18-12*S111/$J$5)&lt;0,0,(18-12*S111/$J$5)))</f>
        <v>0</v>
      </c>
      <c r="U111" s="77"/>
      <c r="V111" s="77"/>
      <c r="W111" s="77"/>
      <c r="X111" s="77"/>
      <c r="Y111" s="77"/>
      <c r="Z111" s="77"/>
      <c r="AA111" s="77"/>
      <c r="AB111" s="77"/>
      <c r="AC111" s="77"/>
      <c r="AD111" s="77"/>
      <c r="AE111" s="77"/>
      <c r="AF111" s="77"/>
      <c r="AG111" s="77"/>
      <c r="AH111" s="77"/>
      <c r="AI111" s="77"/>
      <c r="AJ111" s="86"/>
      <c r="AK111" s="77"/>
      <c r="AL111" s="38"/>
      <c r="AM111" s="38"/>
    </row>
    <row r="112" spans="1:39" ht="12.75" customHeight="1" x14ac:dyDescent="0.35">
      <c r="A112" s="52">
        <f t="shared" si="1"/>
        <v>2</v>
      </c>
      <c r="B112" s="67"/>
      <c r="C112" s="53"/>
      <c r="D112" s="53"/>
      <c r="E112" s="53"/>
      <c r="F112" s="53"/>
      <c r="G112" s="53"/>
      <c r="H112" s="53"/>
      <c r="I112" s="54"/>
      <c r="J112" s="99"/>
      <c r="K112" s="57"/>
      <c r="L112" s="57"/>
      <c r="M112" s="88"/>
      <c r="N112" s="88"/>
      <c r="O112" s="85"/>
      <c r="P112" s="85"/>
      <c r="Q112" s="85" t="s">
        <v>123</v>
      </c>
      <c r="R112" s="85" t="s">
        <v>123</v>
      </c>
      <c r="S112" s="55">
        <v>9999</v>
      </c>
      <c r="T112" s="53">
        <f>(J112+K112+L112)+IF((VLOOKUP(Q112,MogulsDD!$A$1:$C$1000,3,FALSE)*(M112+O112)/2)&gt;3.75,3.75,VLOOKUP(Q112,MogulsDD!$A$1:$C$1000,3,FALSE)*(M112+O112)/2)+IF((VLOOKUP(R112,MogulsDD!$A$1:$C$1000,3,FALSE)*(N112+P112)/2)&gt;3.75,3.75,VLOOKUP(R112,MogulsDD!$A$1:$C$1000,3,FALSE)*(N112+P112)/2)+IF((18-12*S112/$J$5)&gt;7.5,7.5,IF((18-12*S112/$J$5)&lt;0,0,(18-12*S112/$J$5)))</f>
        <v>0</v>
      </c>
      <c r="U112" s="77"/>
      <c r="V112" s="77"/>
      <c r="W112" s="77"/>
      <c r="X112" s="77"/>
      <c r="Y112" s="77"/>
      <c r="Z112" s="77"/>
      <c r="AA112" s="77"/>
      <c r="AB112" s="77"/>
      <c r="AC112" s="77"/>
      <c r="AD112" s="77"/>
      <c r="AE112" s="77"/>
      <c r="AF112" s="77"/>
      <c r="AG112" s="77"/>
      <c r="AH112" s="77"/>
      <c r="AI112" s="77"/>
      <c r="AJ112" s="86"/>
      <c r="AK112" s="77"/>
      <c r="AL112" s="38"/>
      <c r="AM112" s="38"/>
    </row>
    <row r="113" spans="1:39" ht="12.75" customHeight="1" x14ac:dyDescent="0.35">
      <c r="A113" s="52">
        <f t="shared" si="1"/>
        <v>2</v>
      </c>
      <c r="B113" s="67"/>
      <c r="C113" s="53"/>
      <c r="D113" s="53"/>
      <c r="E113" s="53"/>
      <c r="F113" s="53"/>
      <c r="G113" s="53"/>
      <c r="H113" s="53"/>
      <c r="I113" s="54"/>
      <c r="J113" s="99"/>
      <c r="K113" s="57"/>
      <c r="L113" s="57"/>
      <c r="M113" s="88"/>
      <c r="N113" s="88"/>
      <c r="O113" s="85"/>
      <c r="P113" s="85"/>
      <c r="Q113" s="85" t="s">
        <v>123</v>
      </c>
      <c r="R113" s="85" t="s">
        <v>123</v>
      </c>
      <c r="S113" s="55">
        <v>9999</v>
      </c>
      <c r="T113" s="53">
        <f>(J113+K113+L113)+IF((VLOOKUP(Q113,MogulsDD!$A$1:$C$1000,3,FALSE)*(M113+O113)/2)&gt;3.75,3.75,VLOOKUP(Q113,MogulsDD!$A$1:$C$1000,3,FALSE)*(M113+O113)/2)+IF((VLOOKUP(R113,MogulsDD!$A$1:$C$1000,3,FALSE)*(N113+P113)/2)&gt;3.75,3.75,VLOOKUP(R113,MogulsDD!$A$1:$C$1000,3,FALSE)*(N113+P113)/2)+IF((18-12*S113/$J$5)&gt;7.5,7.5,IF((18-12*S113/$J$5)&lt;0,0,(18-12*S113/$J$5)))</f>
        <v>0</v>
      </c>
      <c r="U113" s="77"/>
      <c r="V113" s="77"/>
      <c r="W113" s="77"/>
      <c r="X113" s="77"/>
      <c r="Y113" s="77"/>
      <c r="Z113" s="77"/>
      <c r="AA113" s="77"/>
      <c r="AB113" s="77"/>
      <c r="AC113" s="77"/>
      <c r="AD113" s="77"/>
      <c r="AE113" s="77"/>
      <c r="AF113" s="77"/>
      <c r="AG113" s="77"/>
      <c r="AH113" s="77"/>
      <c r="AI113" s="77"/>
      <c r="AJ113" s="86"/>
      <c r="AK113" s="77"/>
      <c r="AL113" s="38"/>
      <c r="AM113" s="38"/>
    </row>
    <row r="114" spans="1:39" ht="12.75" customHeight="1" x14ac:dyDescent="0.35">
      <c r="A114" s="52">
        <f t="shared" si="1"/>
        <v>2</v>
      </c>
      <c r="B114" s="67"/>
      <c r="C114" s="53"/>
      <c r="D114" s="53"/>
      <c r="E114" s="53"/>
      <c r="F114" s="53"/>
      <c r="G114" s="53"/>
      <c r="H114" s="53"/>
      <c r="I114" s="54"/>
      <c r="J114" s="99"/>
      <c r="K114" s="57"/>
      <c r="L114" s="57"/>
      <c r="M114" s="88"/>
      <c r="N114" s="88"/>
      <c r="O114" s="85"/>
      <c r="P114" s="85"/>
      <c r="Q114" s="85" t="s">
        <v>123</v>
      </c>
      <c r="R114" s="85" t="s">
        <v>123</v>
      </c>
      <c r="S114" s="55">
        <v>9999</v>
      </c>
      <c r="T114" s="53">
        <f>(J114+K114+L114)+IF((VLOOKUP(Q114,MogulsDD!$A$1:$C$1000,3,FALSE)*(M114+O114)/2)&gt;3.75,3.75,VLOOKUP(Q114,MogulsDD!$A$1:$C$1000,3,FALSE)*(M114+O114)/2)+IF((VLOOKUP(R114,MogulsDD!$A$1:$C$1000,3,FALSE)*(N114+P114)/2)&gt;3.75,3.75,VLOOKUP(R114,MogulsDD!$A$1:$C$1000,3,FALSE)*(N114+P114)/2)+IF((18-12*S114/$J$5)&gt;7.5,7.5,IF((18-12*S114/$J$5)&lt;0,0,(18-12*S114/$J$5)))</f>
        <v>0</v>
      </c>
      <c r="U114" s="77"/>
      <c r="V114" s="77"/>
      <c r="W114" s="77"/>
      <c r="X114" s="77"/>
      <c r="Y114" s="77"/>
      <c r="Z114" s="77"/>
      <c r="AA114" s="77"/>
      <c r="AB114" s="77"/>
      <c r="AC114" s="77"/>
      <c r="AD114" s="77"/>
      <c r="AE114" s="77"/>
      <c r="AF114" s="77"/>
      <c r="AG114" s="77"/>
      <c r="AH114" s="77"/>
      <c r="AI114" s="77"/>
      <c r="AJ114" s="86"/>
      <c r="AK114" s="77"/>
      <c r="AL114" s="38"/>
      <c r="AM114" s="38"/>
    </row>
    <row r="115" spans="1:39" ht="12.75" customHeight="1" x14ac:dyDescent="0.35">
      <c r="A115" s="52">
        <f t="shared" si="1"/>
        <v>2</v>
      </c>
      <c r="B115" s="67"/>
      <c r="C115" s="53"/>
      <c r="D115" s="53"/>
      <c r="E115" s="53"/>
      <c r="F115" s="53"/>
      <c r="G115" s="53"/>
      <c r="H115" s="53"/>
      <c r="I115" s="54"/>
      <c r="J115" s="99"/>
      <c r="K115" s="57"/>
      <c r="L115" s="57"/>
      <c r="M115" s="88"/>
      <c r="N115" s="88"/>
      <c r="O115" s="85"/>
      <c r="P115" s="85"/>
      <c r="Q115" s="85" t="s">
        <v>123</v>
      </c>
      <c r="R115" s="85" t="s">
        <v>123</v>
      </c>
      <c r="S115" s="55">
        <v>9999</v>
      </c>
      <c r="T115" s="53">
        <f>(J115+K115+L115)+IF((VLOOKUP(Q115,MogulsDD!$A$1:$C$1000,3,FALSE)*(M115+O115)/2)&gt;3.75,3.75,VLOOKUP(Q115,MogulsDD!$A$1:$C$1000,3,FALSE)*(M115+O115)/2)+IF((VLOOKUP(R115,MogulsDD!$A$1:$C$1000,3,FALSE)*(N115+P115)/2)&gt;3.75,3.75,VLOOKUP(R115,MogulsDD!$A$1:$C$1000,3,FALSE)*(N115+P115)/2)+IF((18-12*S115/$J$5)&gt;7.5,7.5,IF((18-12*S115/$J$5)&lt;0,0,(18-12*S115/$J$5)))</f>
        <v>0</v>
      </c>
      <c r="U115" s="77"/>
      <c r="V115" s="77"/>
      <c r="W115" s="77"/>
      <c r="X115" s="77"/>
      <c r="Y115" s="77"/>
      <c r="Z115" s="77"/>
      <c r="AA115" s="77"/>
      <c r="AB115" s="77"/>
      <c r="AC115" s="77"/>
      <c r="AD115" s="77"/>
      <c r="AE115" s="77"/>
      <c r="AF115" s="77"/>
      <c r="AG115" s="77"/>
      <c r="AH115" s="77"/>
      <c r="AI115" s="77"/>
      <c r="AJ115" s="86"/>
      <c r="AK115" s="77"/>
      <c r="AL115" s="38"/>
      <c r="AM115" s="38"/>
    </row>
    <row r="116" spans="1:39" ht="12.75" customHeight="1" x14ac:dyDescent="0.35">
      <c r="A116" s="52">
        <f t="shared" si="1"/>
        <v>2</v>
      </c>
      <c r="B116" s="67"/>
      <c r="C116" s="53"/>
      <c r="D116" s="53"/>
      <c r="E116" s="53"/>
      <c r="F116" s="53"/>
      <c r="G116" s="53"/>
      <c r="H116" s="53"/>
      <c r="I116" s="54"/>
      <c r="J116" s="99"/>
      <c r="K116" s="57"/>
      <c r="L116" s="57"/>
      <c r="M116" s="88"/>
      <c r="N116" s="88"/>
      <c r="O116" s="85"/>
      <c r="P116" s="85"/>
      <c r="Q116" s="85" t="s">
        <v>123</v>
      </c>
      <c r="R116" s="85" t="s">
        <v>123</v>
      </c>
      <c r="S116" s="55">
        <v>9999</v>
      </c>
      <c r="T116" s="53">
        <f>(J116+K116+L116)+IF((VLOOKUP(Q116,MogulsDD!$A$1:$C$1000,3,FALSE)*(M116+O116)/2)&gt;3.75,3.75,VLOOKUP(Q116,MogulsDD!$A$1:$C$1000,3,FALSE)*(M116+O116)/2)+IF((VLOOKUP(R116,MogulsDD!$A$1:$C$1000,3,FALSE)*(N116+P116)/2)&gt;3.75,3.75,VLOOKUP(R116,MogulsDD!$A$1:$C$1000,3,FALSE)*(N116+P116)/2)+IF((18-12*S116/$J$5)&gt;7.5,7.5,IF((18-12*S116/$J$5)&lt;0,0,(18-12*S116/$J$5)))</f>
        <v>0</v>
      </c>
      <c r="U116" s="77"/>
      <c r="V116" s="77"/>
      <c r="W116" s="77"/>
      <c r="X116" s="77"/>
      <c r="Y116" s="77"/>
      <c r="Z116" s="77"/>
      <c r="AA116" s="77"/>
      <c r="AB116" s="77"/>
      <c r="AC116" s="77"/>
      <c r="AD116" s="77"/>
      <c r="AE116" s="77"/>
      <c r="AF116" s="77"/>
      <c r="AG116" s="77"/>
      <c r="AH116" s="77"/>
      <c r="AI116" s="77"/>
      <c r="AJ116" s="86"/>
      <c r="AK116" s="77"/>
      <c r="AL116" s="38"/>
      <c r="AM116" s="38"/>
    </row>
    <row r="117" spans="1:39" ht="12.75" customHeight="1" x14ac:dyDescent="0.35">
      <c r="A117" s="52">
        <f t="shared" si="1"/>
        <v>2</v>
      </c>
      <c r="B117" s="67"/>
      <c r="C117" s="53"/>
      <c r="D117" s="53"/>
      <c r="E117" s="53"/>
      <c r="F117" s="53"/>
      <c r="G117" s="53"/>
      <c r="H117" s="53"/>
      <c r="I117" s="54"/>
      <c r="J117" s="99"/>
      <c r="K117" s="57"/>
      <c r="L117" s="57"/>
      <c r="M117" s="88"/>
      <c r="N117" s="88"/>
      <c r="O117" s="85"/>
      <c r="P117" s="85"/>
      <c r="Q117" s="85" t="s">
        <v>123</v>
      </c>
      <c r="R117" s="85" t="s">
        <v>123</v>
      </c>
      <c r="S117" s="55">
        <v>9999</v>
      </c>
      <c r="T117" s="53">
        <f>(J117+K117+L117)+IF((VLOOKUP(Q117,MogulsDD!$A$1:$C$1000,3,FALSE)*(M117+O117)/2)&gt;3.75,3.75,VLOOKUP(Q117,MogulsDD!$A$1:$C$1000,3,FALSE)*(M117+O117)/2)+IF((VLOOKUP(R117,MogulsDD!$A$1:$C$1000,3,FALSE)*(N117+P117)/2)&gt;3.75,3.75,VLOOKUP(R117,MogulsDD!$A$1:$C$1000,3,FALSE)*(N117+P117)/2)+IF((18-12*S117/$J$5)&gt;7.5,7.5,IF((18-12*S117/$J$5)&lt;0,0,(18-12*S117/$J$5)))</f>
        <v>0</v>
      </c>
      <c r="U117" s="77"/>
      <c r="V117" s="77"/>
      <c r="W117" s="77"/>
      <c r="X117" s="77"/>
      <c r="Y117" s="77"/>
      <c r="Z117" s="77"/>
      <c r="AA117" s="77"/>
      <c r="AB117" s="77"/>
      <c r="AC117" s="77"/>
      <c r="AD117" s="77"/>
      <c r="AE117" s="77"/>
      <c r="AF117" s="77"/>
      <c r="AG117" s="77"/>
      <c r="AH117" s="77"/>
      <c r="AI117" s="77"/>
      <c r="AJ117" s="86"/>
      <c r="AK117" s="77"/>
      <c r="AL117" s="38"/>
      <c r="AM117" s="38"/>
    </row>
    <row r="118" spans="1:39" ht="12.75" customHeight="1" x14ac:dyDescent="0.35">
      <c r="A118" s="52">
        <f t="shared" si="1"/>
        <v>2</v>
      </c>
      <c r="B118" s="67"/>
      <c r="C118" s="53"/>
      <c r="D118" s="53"/>
      <c r="E118" s="53"/>
      <c r="F118" s="53"/>
      <c r="G118" s="53"/>
      <c r="H118" s="53"/>
      <c r="I118" s="54"/>
      <c r="J118" s="99"/>
      <c r="K118" s="57"/>
      <c r="L118" s="57"/>
      <c r="M118" s="88"/>
      <c r="N118" s="88"/>
      <c r="O118" s="85"/>
      <c r="P118" s="85"/>
      <c r="Q118" s="85" t="s">
        <v>123</v>
      </c>
      <c r="R118" s="85" t="s">
        <v>123</v>
      </c>
      <c r="S118" s="55">
        <v>9999</v>
      </c>
      <c r="T118" s="53">
        <f>(J118+K118+L118)+IF((VLOOKUP(Q118,MogulsDD!$A$1:$C$1000,3,FALSE)*(M118+O118)/2)&gt;3.75,3.75,VLOOKUP(Q118,MogulsDD!$A$1:$C$1000,3,FALSE)*(M118+O118)/2)+IF((VLOOKUP(R118,MogulsDD!$A$1:$C$1000,3,FALSE)*(N118+P118)/2)&gt;3.75,3.75,VLOOKUP(R118,MogulsDD!$A$1:$C$1000,3,FALSE)*(N118+P118)/2)+IF((18-12*S118/$J$5)&gt;7.5,7.5,IF((18-12*S118/$J$5)&lt;0,0,(18-12*S118/$J$5)))</f>
        <v>0</v>
      </c>
      <c r="U118" s="77"/>
      <c r="V118" s="77"/>
      <c r="W118" s="77"/>
      <c r="X118" s="77"/>
      <c r="Y118" s="77"/>
      <c r="Z118" s="77"/>
      <c r="AA118" s="77"/>
      <c r="AB118" s="77"/>
      <c r="AC118" s="77"/>
      <c r="AD118" s="77"/>
      <c r="AE118" s="77"/>
      <c r="AF118" s="77"/>
      <c r="AG118" s="77"/>
      <c r="AH118" s="77"/>
      <c r="AI118" s="77"/>
      <c r="AJ118" s="86"/>
      <c r="AK118" s="77"/>
      <c r="AL118" s="38"/>
      <c r="AM118" s="38"/>
    </row>
    <row r="119" spans="1:39" ht="12.75" customHeight="1" x14ac:dyDescent="0.35">
      <c r="A119" s="52">
        <f t="shared" si="1"/>
        <v>2</v>
      </c>
      <c r="B119" s="67"/>
      <c r="C119" s="53"/>
      <c r="D119" s="53"/>
      <c r="E119" s="53"/>
      <c r="F119" s="53"/>
      <c r="G119" s="53"/>
      <c r="H119" s="53"/>
      <c r="I119" s="54"/>
      <c r="J119" s="99"/>
      <c r="K119" s="57"/>
      <c r="L119" s="57"/>
      <c r="M119" s="88"/>
      <c r="N119" s="88"/>
      <c r="O119" s="85"/>
      <c r="P119" s="85"/>
      <c r="Q119" s="85" t="s">
        <v>123</v>
      </c>
      <c r="R119" s="85" t="s">
        <v>123</v>
      </c>
      <c r="S119" s="55">
        <v>9999</v>
      </c>
      <c r="T119" s="53">
        <f>(J119+K119+L119)+IF((VLOOKUP(Q119,MogulsDD!$A$1:$C$1000,3,FALSE)*(M119+O119)/2)&gt;3.75,3.75,VLOOKUP(Q119,MogulsDD!$A$1:$C$1000,3,FALSE)*(M119+O119)/2)+IF((VLOOKUP(R119,MogulsDD!$A$1:$C$1000,3,FALSE)*(N119+P119)/2)&gt;3.75,3.75,VLOOKUP(R119,MogulsDD!$A$1:$C$1000,3,FALSE)*(N119+P119)/2)+IF((18-12*S119/$J$5)&gt;7.5,7.5,IF((18-12*S119/$J$5)&lt;0,0,(18-12*S119/$J$5)))</f>
        <v>0</v>
      </c>
      <c r="U119" s="77"/>
      <c r="V119" s="77"/>
      <c r="W119" s="77"/>
      <c r="X119" s="77"/>
      <c r="Y119" s="77"/>
      <c r="Z119" s="77"/>
      <c r="AA119" s="77"/>
      <c r="AB119" s="77"/>
      <c r="AC119" s="77"/>
      <c r="AD119" s="77"/>
      <c r="AE119" s="77"/>
      <c r="AF119" s="77"/>
      <c r="AG119" s="77"/>
      <c r="AH119" s="77"/>
      <c r="AI119" s="77"/>
      <c r="AJ119" s="86"/>
      <c r="AK119" s="77"/>
      <c r="AL119" s="38"/>
      <c r="AM119" s="38"/>
    </row>
    <row r="120" spans="1:39" ht="12.75" customHeight="1" x14ac:dyDescent="0.35">
      <c r="A120" s="52">
        <f t="shared" si="1"/>
        <v>2</v>
      </c>
      <c r="B120" s="67"/>
      <c r="C120" s="53"/>
      <c r="D120" s="53"/>
      <c r="E120" s="53"/>
      <c r="F120" s="53"/>
      <c r="G120" s="53"/>
      <c r="H120" s="53"/>
      <c r="I120" s="54"/>
      <c r="J120" s="99"/>
      <c r="K120" s="57"/>
      <c r="L120" s="57"/>
      <c r="M120" s="88"/>
      <c r="N120" s="88"/>
      <c r="O120" s="85"/>
      <c r="P120" s="85"/>
      <c r="Q120" s="85" t="s">
        <v>123</v>
      </c>
      <c r="R120" s="85" t="s">
        <v>123</v>
      </c>
      <c r="S120" s="55">
        <v>9999</v>
      </c>
      <c r="T120" s="53">
        <f>(J120+K120+L120)+IF((VLOOKUP(Q120,MogulsDD!$A$1:$C$1000,3,FALSE)*(M120+O120)/2)&gt;3.75,3.75,VLOOKUP(Q120,MogulsDD!$A$1:$C$1000,3,FALSE)*(M120+O120)/2)+IF((VLOOKUP(R120,MogulsDD!$A$1:$C$1000,3,FALSE)*(N120+P120)/2)&gt;3.75,3.75,VLOOKUP(R120,MogulsDD!$A$1:$C$1000,3,FALSE)*(N120+P120)/2)+IF((18-12*S120/$J$5)&gt;7.5,7.5,IF((18-12*S120/$J$5)&lt;0,0,(18-12*S120/$J$5)))</f>
        <v>0</v>
      </c>
      <c r="U120" s="77"/>
      <c r="V120" s="77"/>
      <c r="W120" s="77"/>
      <c r="X120" s="77"/>
      <c r="Y120" s="77"/>
      <c r="Z120" s="77"/>
      <c r="AA120" s="77"/>
      <c r="AB120" s="77"/>
      <c r="AC120" s="77"/>
      <c r="AD120" s="77"/>
      <c r="AE120" s="77"/>
      <c r="AF120" s="77"/>
      <c r="AG120" s="77"/>
      <c r="AH120" s="77"/>
      <c r="AI120" s="77"/>
      <c r="AJ120" s="86"/>
      <c r="AK120" s="77"/>
      <c r="AL120" s="38"/>
      <c r="AM120" s="38"/>
    </row>
    <row r="121" spans="1:39" ht="12.75" customHeight="1" x14ac:dyDescent="0.35">
      <c r="A121" s="52">
        <f t="shared" si="1"/>
        <v>2</v>
      </c>
      <c r="B121" s="67"/>
      <c r="C121" s="53"/>
      <c r="D121" s="53"/>
      <c r="E121" s="53"/>
      <c r="F121" s="53"/>
      <c r="G121" s="53"/>
      <c r="H121" s="53"/>
      <c r="I121" s="54"/>
      <c r="J121" s="99"/>
      <c r="K121" s="57"/>
      <c r="L121" s="57"/>
      <c r="M121" s="88"/>
      <c r="N121" s="88"/>
      <c r="O121" s="85"/>
      <c r="P121" s="85"/>
      <c r="Q121" s="85" t="s">
        <v>123</v>
      </c>
      <c r="R121" s="85" t="s">
        <v>123</v>
      </c>
      <c r="S121" s="55">
        <v>9999</v>
      </c>
      <c r="T121" s="53">
        <f>(J121+K121+L121)+IF((VLOOKUP(Q121,MogulsDD!$A$1:$C$1000,3,FALSE)*(M121+O121)/2)&gt;3.75,3.75,VLOOKUP(Q121,MogulsDD!$A$1:$C$1000,3,FALSE)*(M121+O121)/2)+IF((VLOOKUP(R121,MogulsDD!$A$1:$C$1000,3,FALSE)*(N121+P121)/2)&gt;3.75,3.75,VLOOKUP(R121,MogulsDD!$A$1:$C$1000,3,FALSE)*(N121+P121)/2)+IF((18-12*S121/$J$5)&gt;7.5,7.5,IF((18-12*S121/$J$5)&lt;0,0,(18-12*S121/$J$5)))</f>
        <v>0</v>
      </c>
      <c r="U121" s="77"/>
      <c r="V121" s="77"/>
      <c r="W121" s="77"/>
      <c r="X121" s="77"/>
      <c r="Y121" s="77"/>
      <c r="Z121" s="77"/>
      <c r="AA121" s="77"/>
      <c r="AB121" s="77"/>
      <c r="AC121" s="77"/>
      <c r="AD121" s="77"/>
      <c r="AE121" s="77"/>
      <c r="AF121" s="77"/>
      <c r="AG121" s="77"/>
      <c r="AH121" s="77"/>
      <c r="AI121" s="77"/>
      <c r="AJ121" s="86"/>
      <c r="AK121" s="77"/>
      <c r="AL121" s="38"/>
      <c r="AM121" s="38"/>
    </row>
    <row r="122" spans="1:39" ht="12.75" customHeight="1" x14ac:dyDescent="0.35">
      <c r="A122" s="52">
        <f t="shared" si="1"/>
        <v>2</v>
      </c>
      <c r="B122" s="67"/>
      <c r="C122" s="53"/>
      <c r="D122" s="53"/>
      <c r="E122" s="53"/>
      <c r="F122" s="53"/>
      <c r="G122" s="53"/>
      <c r="H122" s="53"/>
      <c r="I122" s="54"/>
      <c r="J122" s="99"/>
      <c r="K122" s="57"/>
      <c r="L122" s="57"/>
      <c r="M122" s="88"/>
      <c r="N122" s="88"/>
      <c r="O122" s="85"/>
      <c r="P122" s="85"/>
      <c r="Q122" s="85" t="s">
        <v>123</v>
      </c>
      <c r="R122" s="85" t="s">
        <v>123</v>
      </c>
      <c r="S122" s="55">
        <v>9999</v>
      </c>
      <c r="T122" s="53">
        <f>(J122+K122+L122)+IF((VLOOKUP(Q122,MogulsDD!$A$1:$C$1000,3,FALSE)*(M122+O122)/2)&gt;3.75,3.75,VLOOKUP(Q122,MogulsDD!$A$1:$C$1000,3,FALSE)*(M122+O122)/2)+IF((VLOOKUP(R122,MogulsDD!$A$1:$C$1000,3,FALSE)*(N122+P122)/2)&gt;3.75,3.75,VLOOKUP(R122,MogulsDD!$A$1:$C$1000,3,FALSE)*(N122+P122)/2)+IF((18-12*S122/$J$5)&gt;7.5,7.5,IF((18-12*S122/$J$5)&lt;0,0,(18-12*S122/$J$5)))</f>
        <v>0</v>
      </c>
      <c r="U122" s="77"/>
      <c r="V122" s="77"/>
      <c r="W122" s="77"/>
      <c r="X122" s="77"/>
      <c r="Y122" s="77"/>
      <c r="Z122" s="77"/>
      <c r="AA122" s="77"/>
      <c r="AB122" s="77"/>
      <c r="AC122" s="77"/>
      <c r="AD122" s="77"/>
      <c r="AE122" s="77"/>
      <c r="AF122" s="77"/>
      <c r="AG122" s="77"/>
      <c r="AH122" s="77"/>
      <c r="AI122" s="77"/>
      <c r="AJ122" s="86"/>
      <c r="AK122" s="77"/>
      <c r="AL122" s="38"/>
      <c r="AM122" s="38"/>
    </row>
    <row r="123" spans="1:39" ht="12.75" customHeight="1" x14ac:dyDescent="0.35">
      <c r="A123" s="52">
        <f t="shared" si="1"/>
        <v>2</v>
      </c>
      <c r="B123" s="67"/>
      <c r="C123" s="53"/>
      <c r="D123" s="53"/>
      <c r="E123" s="53"/>
      <c r="F123" s="53"/>
      <c r="G123" s="53"/>
      <c r="H123" s="53"/>
      <c r="I123" s="54"/>
      <c r="J123" s="99"/>
      <c r="K123" s="57"/>
      <c r="L123" s="57"/>
      <c r="M123" s="88"/>
      <c r="N123" s="88"/>
      <c r="O123" s="85"/>
      <c r="P123" s="85"/>
      <c r="Q123" s="85" t="s">
        <v>123</v>
      </c>
      <c r="R123" s="85" t="s">
        <v>123</v>
      </c>
      <c r="S123" s="55">
        <v>9999</v>
      </c>
      <c r="T123" s="53">
        <f>(J123+K123+L123)+IF((VLOOKUP(Q123,MogulsDD!$A$1:$C$1000,3,FALSE)*(M123+O123)/2)&gt;3.75,3.75,VLOOKUP(Q123,MogulsDD!$A$1:$C$1000,3,FALSE)*(M123+O123)/2)+IF((VLOOKUP(R123,MogulsDD!$A$1:$C$1000,3,FALSE)*(N123+P123)/2)&gt;3.75,3.75,VLOOKUP(R123,MogulsDD!$A$1:$C$1000,3,FALSE)*(N123+P123)/2)+IF((18-12*S123/$J$5)&gt;7.5,7.5,IF((18-12*S123/$J$5)&lt;0,0,(18-12*S123/$J$5)))</f>
        <v>0</v>
      </c>
      <c r="U123" s="77"/>
      <c r="V123" s="77"/>
      <c r="W123" s="77"/>
      <c r="X123" s="77"/>
      <c r="Y123" s="77"/>
      <c r="Z123" s="77"/>
      <c r="AA123" s="77"/>
      <c r="AB123" s="77"/>
      <c r="AC123" s="77"/>
      <c r="AD123" s="77"/>
      <c r="AE123" s="77"/>
      <c r="AF123" s="77"/>
      <c r="AG123" s="77"/>
      <c r="AH123" s="77"/>
      <c r="AI123" s="77"/>
      <c r="AJ123" s="86"/>
      <c r="AK123" s="77"/>
      <c r="AL123" s="38"/>
      <c r="AM123" s="38"/>
    </row>
    <row r="124" spans="1:39" ht="12.75" customHeight="1" x14ac:dyDescent="0.35">
      <c r="A124" s="52">
        <f t="shared" si="1"/>
        <v>2</v>
      </c>
      <c r="B124" s="67"/>
      <c r="C124" s="53"/>
      <c r="D124" s="53"/>
      <c r="E124" s="53"/>
      <c r="F124" s="53"/>
      <c r="G124" s="53"/>
      <c r="H124" s="53"/>
      <c r="I124" s="54"/>
      <c r="J124" s="99"/>
      <c r="K124" s="57"/>
      <c r="L124" s="57"/>
      <c r="M124" s="88"/>
      <c r="N124" s="88"/>
      <c r="O124" s="85"/>
      <c r="P124" s="85"/>
      <c r="Q124" s="85" t="s">
        <v>123</v>
      </c>
      <c r="R124" s="85" t="s">
        <v>123</v>
      </c>
      <c r="S124" s="55">
        <v>9999</v>
      </c>
      <c r="T124" s="53">
        <f>(J124+K124+L124)+IF((VLOOKUP(Q124,MogulsDD!$A$1:$C$1000,3,FALSE)*(M124+O124)/2)&gt;3.75,3.75,VLOOKUP(Q124,MogulsDD!$A$1:$C$1000,3,FALSE)*(M124+O124)/2)+IF((VLOOKUP(R124,MogulsDD!$A$1:$C$1000,3,FALSE)*(N124+P124)/2)&gt;3.75,3.75,VLOOKUP(R124,MogulsDD!$A$1:$C$1000,3,FALSE)*(N124+P124)/2)+IF((18-12*S124/$J$5)&gt;7.5,7.5,IF((18-12*S124/$J$5)&lt;0,0,(18-12*S124/$J$5)))</f>
        <v>0</v>
      </c>
      <c r="U124" s="77"/>
      <c r="V124" s="77"/>
      <c r="W124" s="77"/>
      <c r="X124" s="77"/>
      <c r="Y124" s="77"/>
      <c r="Z124" s="77"/>
      <c r="AA124" s="77"/>
      <c r="AB124" s="77"/>
      <c r="AC124" s="77"/>
      <c r="AD124" s="77"/>
      <c r="AE124" s="77"/>
      <c r="AF124" s="77"/>
      <c r="AG124" s="77"/>
      <c r="AH124" s="77"/>
      <c r="AI124" s="77"/>
      <c r="AJ124" s="86"/>
      <c r="AK124" s="77"/>
      <c r="AL124" s="38"/>
      <c r="AM124" s="38"/>
    </row>
    <row r="125" spans="1:39" ht="12.75" customHeight="1" x14ac:dyDescent="0.35">
      <c r="A125" s="52">
        <f t="shared" si="1"/>
        <v>2</v>
      </c>
      <c r="B125" s="67"/>
      <c r="C125" s="53"/>
      <c r="D125" s="53"/>
      <c r="E125" s="53"/>
      <c r="F125" s="53"/>
      <c r="G125" s="53"/>
      <c r="H125" s="53"/>
      <c r="I125" s="54"/>
      <c r="J125" s="99"/>
      <c r="K125" s="57"/>
      <c r="L125" s="57"/>
      <c r="M125" s="88"/>
      <c r="N125" s="88"/>
      <c r="O125" s="85"/>
      <c r="P125" s="85"/>
      <c r="Q125" s="85" t="s">
        <v>123</v>
      </c>
      <c r="R125" s="85" t="s">
        <v>123</v>
      </c>
      <c r="S125" s="55">
        <v>9999</v>
      </c>
      <c r="T125" s="53">
        <f>(J125+K125+L125)+IF((VLOOKUP(Q125,MogulsDD!$A$1:$C$1000,3,FALSE)*(M125+O125)/2)&gt;3.75,3.75,VLOOKUP(Q125,MogulsDD!$A$1:$C$1000,3,FALSE)*(M125+O125)/2)+IF((VLOOKUP(R125,MogulsDD!$A$1:$C$1000,3,FALSE)*(N125+P125)/2)&gt;3.75,3.75,VLOOKUP(R125,MogulsDD!$A$1:$C$1000,3,FALSE)*(N125+P125)/2)+IF((18-12*S125/$J$5)&gt;7.5,7.5,IF((18-12*S125/$J$5)&lt;0,0,(18-12*S125/$J$5)))</f>
        <v>0</v>
      </c>
      <c r="U125" s="77"/>
      <c r="V125" s="77"/>
      <c r="W125" s="77"/>
      <c r="X125" s="77"/>
      <c r="Y125" s="77"/>
      <c r="Z125" s="77"/>
      <c r="AA125" s="77"/>
      <c r="AB125" s="77"/>
      <c r="AC125" s="77"/>
      <c r="AD125" s="77"/>
      <c r="AE125" s="77"/>
      <c r="AF125" s="77"/>
      <c r="AG125" s="77"/>
      <c r="AH125" s="77"/>
      <c r="AI125" s="77"/>
      <c r="AJ125" s="86"/>
      <c r="AK125" s="77"/>
      <c r="AL125" s="38"/>
      <c r="AM125" s="38"/>
    </row>
    <row r="126" spans="1:39" ht="12.75" customHeight="1" x14ac:dyDescent="0.35">
      <c r="A126" s="52">
        <f t="shared" si="1"/>
        <v>2</v>
      </c>
      <c r="B126" s="67"/>
      <c r="C126" s="53"/>
      <c r="D126" s="53"/>
      <c r="E126" s="53"/>
      <c r="F126" s="53"/>
      <c r="G126" s="53"/>
      <c r="H126" s="53"/>
      <c r="I126" s="54"/>
      <c r="J126" s="99"/>
      <c r="K126" s="57"/>
      <c r="L126" s="57"/>
      <c r="M126" s="88"/>
      <c r="N126" s="88"/>
      <c r="O126" s="85"/>
      <c r="P126" s="85"/>
      <c r="Q126" s="85" t="s">
        <v>123</v>
      </c>
      <c r="R126" s="85" t="s">
        <v>123</v>
      </c>
      <c r="S126" s="55">
        <v>9999</v>
      </c>
      <c r="T126" s="53">
        <f>(J126+K126+L126)+IF((VLOOKUP(Q126,MogulsDD!$A$1:$C$1000,3,FALSE)*(M126+O126)/2)&gt;3.75,3.75,VLOOKUP(Q126,MogulsDD!$A$1:$C$1000,3,FALSE)*(M126+O126)/2)+IF((VLOOKUP(R126,MogulsDD!$A$1:$C$1000,3,FALSE)*(N126+P126)/2)&gt;3.75,3.75,VLOOKUP(R126,MogulsDD!$A$1:$C$1000,3,FALSE)*(N126+P126)/2)+IF((18-12*S126/$J$5)&gt;7.5,7.5,IF((18-12*S126/$J$5)&lt;0,0,(18-12*S126/$J$5)))</f>
        <v>0</v>
      </c>
      <c r="U126" s="77"/>
      <c r="V126" s="77"/>
      <c r="W126" s="77"/>
      <c r="X126" s="77"/>
      <c r="Y126" s="77"/>
      <c r="Z126" s="77"/>
      <c r="AA126" s="77"/>
      <c r="AB126" s="77"/>
      <c r="AC126" s="77"/>
      <c r="AD126" s="77"/>
      <c r="AE126" s="77"/>
      <c r="AF126" s="77"/>
      <c r="AG126" s="77"/>
      <c r="AH126" s="77"/>
      <c r="AI126" s="77"/>
      <c r="AJ126" s="86"/>
      <c r="AK126" s="77"/>
      <c r="AL126" s="38"/>
      <c r="AM126" s="38"/>
    </row>
    <row r="127" spans="1:39" ht="12.75" customHeight="1" x14ac:dyDescent="0.35">
      <c r="A127" s="52">
        <f t="shared" si="1"/>
        <v>2</v>
      </c>
      <c r="B127" s="67"/>
      <c r="C127" s="53"/>
      <c r="D127" s="53"/>
      <c r="E127" s="53"/>
      <c r="F127" s="53"/>
      <c r="G127" s="53"/>
      <c r="H127" s="53"/>
      <c r="I127" s="54"/>
      <c r="J127" s="99"/>
      <c r="K127" s="57"/>
      <c r="L127" s="57"/>
      <c r="M127" s="88"/>
      <c r="N127" s="88"/>
      <c r="O127" s="85"/>
      <c r="P127" s="85"/>
      <c r="Q127" s="85" t="s">
        <v>123</v>
      </c>
      <c r="R127" s="85" t="s">
        <v>123</v>
      </c>
      <c r="S127" s="55">
        <v>9999</v>
      </c>
      <c r="T127" s="53">
        <f>(J127+K127+L127)+IF((VLOOKUP(Q127,MogulsDD!$A$1:$C$1000,3,FALSE)*(M127+O127)/2)&gt;3.75,3.75,VLOOKUP(Q127,MogulsDD!$A$1:$C$1000,3,FALSE)*(M127+O127)/2)+IF((VLOOKUP(R127,MogulsDD!$A$1:$C$1000,3,FALSE)*(N127+P127)/2)&gt;3.75,3.75,VLOOKUP(R127,MogulsDD!$A$1:$C$1000,3,FALSE)*(N127+P127)/2)+IF((18-12*S127/$J$5)&gt;7.5,7.5,IF((18-12*S127/$J$5)&lt;0,0,(18-12*S127/$J$5)))</f>
        <v>0</v>
      </c>
      <c r="U127" s="77"/>
      <c r="V127" s="77"/>
      <c r="W127" s="77"/>
      <c r="X127" s="77"/>
      <c r="Y127" s="77"/>
      <c r="Z127" s="77"/>
      <c r="AA127" s="77"/>
      <c r="AB127" s="77"/>
      <c r="AC127" s="77"/>
      <c r="AD127" s="77"/>
      <c r="AE127" s="77"/>
      <c r="AF127" s="77"/>
      <c r="AG127" s="77"/>
      <c r="AH127" s="77"/>
      <c r="AI127" s="77"/>
      <c r="AJ127" s="86"/>
      <c r="AK127" s="77"/>
      <c r="AL127" s="38"/>
      <c r="AM127" s="38"/>
    </row>
    <row r="128" spans="1:39" ht="12.75" customHeight="1" x14ac:dyDescent="0.35">
      <c r="A128" s="52">
        <f t="shared" si="1"/>
        <v>2</v>
      </c>
      <c r="B128" s="67"/>
      <c r="C128" s="53"/>
      <c r="D128" s="53"/>
      <c r="E128" s="53"/>
      <c r="F128" s="53"/>
      <c r="G128" s="53"/>
      <c r="H128" s="53"/>
      <c r="I128" s="54"/>
      <c r="J128" s="99"/>
      <c r="K128" s="57"/>
      <c r="L128" s="57"/>
      <c r="M128" s="88"/>
      <c r="N128" s="88"/>
      <c r="O128" s="85"/>
      <c r="P128" s="85"/>
      <c r="Q128" s="85" t="s">
        <v>123</v>
      </c>
      <c r="R128" s="85" t="s">
        <v>123</v>
      </c>
      <c r="S128" s="55">
        <v>9999</v>
      </c>
      <c r="T128" s="53">
        <f>(J128+K128+L128)+IF((VLOOKUP(Q128,MogulsDD!$A$1:$C$1000,3,FALSE)*(M128+O128)/2)&gt;3.75,3.75,VLOOKUP(Q128,MogulsDD!$A$1:$C$1000,3,FALSE)*(M128+O128)/2)+IF((VLOOKUP(R128,MogulsDD!$A$1:$C$1000,3,FALSE)*(N128+P128)/2)&gt;3.75,3.75,VLOOKUP(R128,MogulsDD!$A$1:$C$1000,3,FALSE)*(N128+P128)/2)+IF((18-12*S128/$J$5)&gt;7.5,7.5,IF((18-12*S128/$J$5)&lt;0,0,(18-12*S128/$J$5)))</f>
        <v>0</v>
      </c>
      <c r="U128" s="77"/>
      <c r="V128" s="77"/>
      <c r="W128" s="77"/>
      <c r="X128" s="77"/>
      <c r="Y128" s="77"/>
      <c r="Z128" s="77"/>
      <c r="AA128" s="77"/>
      <c r="AB128" s="77"/>
      <c r="AC128" s="77"/>
      <c r="AD128" s="77"/>
      <c r="AE128" s="77"/>
      <c r="AF128" s="77"/>
      <c r="AG128" s="77"/>
      <c r="AH128" s="77"/>
      <c r="AI128" s="77"/>
      <c r="AJ128" s="86"/>
      <c r="AK128" s="77"/>
      <c r="AL128" s="38"/>
      <c r="AM128" s="38"/>
    </row>
    <row r="129" spans="1:39" ht="12.75" customHeight="1" x14ac:dyDescent="0.35">
      <c r="A129" s="52">
        <f t="shared" si="1"/>
        <v>2</v>
      </c>
      <c r="B129" s="67"/>
      <c r="C129" s="53"/>
      <c r="D129" s="53"/>
      <c r="E129" s="53"/>
      <c r="F129" s="53"/>
      <c r="G129" s="53"/>
      <c r="H129" s="53"/>
      <c r="I129" s="54"/>
      <c r="J129" s="99"/>
      <c r="K129" s="57"/>
      <c r="L129" s="57"/>
      <c r="M129" s="88"/>
      <c r="N129" s="88"/>
      <c r="O129" s="85"/>
      <c r="P129" s="85"/>
      <c r="Q129" s="85" t="s">
        <v>123</v>
      </c>
      <c r="R129" s="85" t="s">
        <v>123</v>
      </c>
      <c r="S129" s="55">
        <v>9999</v>
      </c>
      <c r="T129" s="53">
        <f>(J129+K129+L129)+IF((VLOOKUP(Q129,MogulsDD!$A$1:$C$1000,3,FALSE)*(M129+O129)/2)&gt;3.75,3.75,VLOOKUP(Q129,MogulsDD!$A$1:$C$1000,3,FALSE)*(M129+O129)/2)+IF((VLOOKUP(R129,MogulsDD!$A$1:$C$1000,3,FALSE)*(N129+P129)/2)&gt;3.75,3.75,VLOOKUP(R129,MogulsDD!$A$1:$C$1000,3,FALSE)*(N129+P129)/2)+IF((18-12*S129/$J$5)&gt;7.5,7.5,IF((18-12*S129/$J$5)&lt;0,0,(18-12*S129/$J$5)))</f>
        <v>0</v>
      </c>
      <c r="U129" s="77"/>
      <c r="V129" s="77"/>
      <c r="W129" s="77"/>
      <c r="X129" s="77"/>
      <c r="Y129" s="77"/>
      <c r="Z129" s="77"/>
      <c r="AA129" s="77"/>
      <c r="AB129" s="77"/>
      <c r="AC129" s="77"/>
      <c r="AD129" s="77"/>
      <c r="AE129" s="77"/>
      <c r="AF129" s="77"/>
      <c r="AG129" s="77"/>
      <c r="AH129" s="77"/>
      <c r="AI129" s="77"/>
      <c r="AJ129" s="86"/>
      <c r="AK129" s="77"/>
      <c r="AL129" s="38"/>
      <c r="AM129" s="38"/>
    </row>
    <row r="130" spans="1:39" ht="12.75" customHeight="1" x14ac:dyDescent="0.35">
      <c r="A130" s="52">
        <f t="shared" si="1"/>
        <v>2</v>
      </c>
      <c r="B130" s="67"/>
      <c r="C130" s="53"/>
      <c r="D130" s="53"/>
      <c r="E130" s="53"/>
      <c r="F130" s="53"/>
      <c r="G130" s="53"/>
      <c r="H130" s="53"/>
      <c r="I130" s="54"/>
      <c r="J130" s="99"/>
      <c r="K130" s="57"/>
      <c r="L130" s="57"/>
      <c r="M130" s="88"/>
      <c r="N130" s="88"/>
      <c r="O130" s="85"/>
      <c r="P130" s="85"/>
      <c r="Q130" s="85" t="s">
        <v>123</v>
      </c>
      <c r="R130" s="85" t="s">
        <v>123</v>
      </c>
      <c r="S130" s="55">
        <v>9999</v>
      </c>
      <c r="T130" s="53">
        <f>(J130+K130+L130)+IF((VLOOKUP(Q130,MogulsDD!$A$1:$C$1000,3,FALSE)*(M130+O130)/2)&gt;3.75,3.75,VLOOKUP(Q130,MogulsDD!$A$1:$C$1000,3,FALSE)*(M130+O130)/2)+IF((VLOOKUP(R130,MogulsDD!$A$1:$C$1000,3,FALSE)*(N130+P130)/2)&gt;3.75,3.75,VLOOKUP(R130,MogulsDD!$A$1:$C$1000,3,FALSE)*(N130+P130)/2)+IF((18-12*S130/$J$5)&gt;7.5,7.5,IF((18-12*S130/$J$5)&lt;0,0,(18-12*S130/$J$5)))</f>
        <v>0</v>
      </c>
      <c r="U130" s="77"/>
      <c r="V130" s="77"/>
      <c r="W130" s="77"/>
      <c r="X130" s="77"/>
      <c r="Y130" s="77"/>
      <c r="Z130" s="77"/>
      <c r="AA130" s="77"/>
      <c r="AB130" s="77"/>
      <c r="AC130" s="77"/>
      <c r="AD130" s="77"/>
      <c r="AE130" s="77"/>
      <c r="AF130" s="77"/>
      <c r="AG130" s="77"/>
      <c r="AH130" s="77"/>
      <c r="AI130" s="77"/>
      <c r="AJ130" s="86"/>
      <c r="AK130" s="77"/>
      <c r="AL130" s="38"/>
      <c r="AM130" s="38"/>
    </row>
    <row r="131" spans="1:39" ht="12.75" customHeight="1" x14ac:dyDescent="0.35">
      <c r="A131" s="52">
        <f t="shared" si="1"/>
        <v>2</v>
      </c>
      <c r="B131" s="67"/>
      <c r="C131" s="53"/>
      <c r="D131" s="53"/>
      <c r="E131" s="53"/>
      <c r="F131" s="53"/>
      <c r="G131" s="53"/>
      <c r="H131" s="53"/>
      <c r="I131" s="54"/>
      <c r="J131" s="99"/>
      <c r="K131" s="57"/>
      <c r="L131" s="57"/>
      <c r="M131" s="88"/>
      <c r="N131" s="88"/>
      <c r="O131" s="85"/>
      <c r="P131" s="85"/>
      <c r="Q131" s="85" t="s">
        <v>123</v>
      </c>
      <c r="R131" s="85" t="s">
        <v>123</v>
      </c>
      <c r="S131" s="55">
        <v>9999</v>
      </c>
      <c r="T131" s="53">
        <f>(J131+K131+L131)+IF((VLOOKUP(Q131,MogulsDD!$A$1:$C$1000,3,FALSE)*(M131+O131)/2)&gt;3.75,3.75,VLOOKUP(Q131,MogulsDD!$A$1:$C$1000,3,FALSE)*(M131+O131)/2)+IF((VLOOKUP(R131,MogulsDD!$A$1:$C$1000,3,FALSE)*(N131+P131)/2)&gt;3.75,3.75,VLOOKUP(R131,MogulsDD!$A$1:$C$1000,3,FALSE)*(N131+P131)/2)+IF((18-12*S131/$J$5)&gt;7.5,7.5,IF((18-12*S131/$J$5)&lt;0,0,(18-12*S131/$J$5)))</f>
        <v>0</v>
      </c>
      <c r="U131" s="77"/>
      <c r="V131" s="77"/>
      <c r="W131" s="77"/>
      <c r="X131" s="77"/>
      <c r="Y131" s="77"/>
      <c r="Z131" s="77"/>
      <c r="AA131" s="77"/>
      <c r="AB131" s="77"/>
      <c r="AC131" s="77"/>
      <c r="AD131" s="77"/>
      <c r="AE131" s="77"/>
      <c r="AF131" s="77"/>
      <c r="AG131" s="77"/>
      <c r="AH131" s="77"/>
      <c r="AI131" s="77"/>
      <c r="AJ131" s="86"/>
      <c r="AK131" s="77"/>
      <c r="AL131" s="38"/>
      <c r="AM131" s="38"/>
    </row>
    <row r="132" spans="1:39" ht="12.75" customHeight="1" x14ac:dyDescent="0.35">
      <c r="A132" s="52">
        <f t="shared" si="1"/>
        <v>2</v>
      </c>
      <c r="B132" s="67"/>
      <c r="C132" s="53"/>
      <c r="D132" s="53"/>
      <c r="E132" s="53"/>
      <c r="F132" s="53"/>
      <c r="G132" s="53"/>
      <c r="H132" s="53"/>
      <c r="I132" s="54"/>
      <c r="J132" s="99"/>
      <c r="K132" s="57"/>
      <c r="L132" s="57"/>
      <c r="M132" s="88"/>
      <c r="N132" s="88"/>
      <c r="O132" s="85"/>
      <c r="P132" s="85"/>
      <c r="Q132" s="85" t="s">
        <v>123</v>
      </c>
      <c r="R132" s="85" t="s">
        <v>123</v>
      </c>
      <c r="S132" s="55">
        <v>9999</v>
      </c>
      <c r="T132" s="53">
        <f>(J132+K132+L132)+IF((VLOOKUP(Q132,MogulsDD!$A$1:$C$1000,3,FALSE)*(M132+O132)/2)&gt;3.75,3.75,VLOOKUP(Q132,MogulsDD!$A$1:$C$1000,3,FALSE)*(M132+O132)/2)+IF((VLOOKUP(R132,MogulsDD!$A$1:$C$1000,3,FALSE)*(N132+P132)/2)&gt;3.75,3.75,VLOOKUP(R132,MogulsDD!$A$1:$C$1000,3,FALSE)*(N132+P132)/2)+IF((18-12*S132/$J$5)&gt;7.5,7.5,IF((18-12*S132/$J$5)&lt;0,0,(18-12*S132/$J$5)))</f>
        <v>0</v>
      </c>
      <c r="U132" s="77"/>
      <c r="V132" s="77"/>
      <c r="W132" s="77"/>
      <c r="X132" s="77"/>
      <c r="Y132" s="77"/>
      <c r="Z132" s="77"/>
      <c r="AA132" s="77"/>
      <c r="AB132" s="77"/>
      <c r="AC132" s="77"/>
      <c r="AD132" s="77"/>
      <c r="AE132" s="77"/>
      <c r="AF132" s="77"/>
      <c r="AG132" s="77"/>
      <c r="AH132" s="77"/>
      <c r="AI132" s="77"/>
      <c r="AJ132" s="86"/>
      <c r="AK132" s="77"/>
      <c r="AL132" s="38"/>
      <c r="AM132" s="38"/>
    </row>
    <row r="133" spans="1:39" ht="12.75" customHeight="1" x14ac:dyDescent="0.35">
      <c r="A133" s="52">
        <f t="shared" si="1"/>
        <v>2</v>
      </c>
      <c r="B133" s="67"/>
      <c r="C133" s="53"/>
      <c r="D133" s="53"/>
      <c r="E133" s="53"/>
      <c r="F133" s="53"/>
      <c r="G133" s="53"/>
      <c r="H133" s="53"/>
      <c r="I133" s="54"/>
      <c r="J133" s="99"/>
      <c r="K133" s="57"/>
      <c r="L133" s="57"/>
      <c r="M133" s="88"/>
      <c r="N133" s="88"/>
      <c r="O133" s="85"/>
      <c r="P133" s="85"/>
      <c r="Q133" s="85" t="s">
        <v>123</v>
      </c>
      <c r="R133" s="85" t="s">
        <v>123</v>
      </c>
      <c r="S133" s="55">
        <v>9999</v>
      </c>
      <c r="T133" s="53">
        <f>(J133+K133+L133)+IF((VLOOKUP(Q133,MogulsDD!$A$1:$C$1000,3,FALSE)*(M133+O133)/2)&gt;3.75,3.75,VLOOKUP(Q133,MogulsDD!$A$1:$C$1000,3,FALSE)*(M133+O133)/2)+IF((VLOOKUP(R133,MogulsDD!$A$1:$C$1000,3,FALSE)*(N133+P133)/2)&gt;3.75,3.75,VLOOKUP(R133,MogulsDD!$A$1:$C$1000,3,FALSE)*(N133+P133)/2)+IF((18-12*S133/$J$5)&gt;7.5,7.5,IF((18-12*S133/$J$5)&lt;0,0,(18-12*S133/$J$5)))</f>
        <v>0</v>
      </c>
      <c r="U133" s="77"/>
      <c r="V133" s="77"/>
      <c r="W133" s="77"/>
      <c r="X133" s="77"/>
      <c r="Y133" s="77"/>
      <c r="Z133" s="77"/>
      <c r="AA133" s="77"/>
      <c r="AB133" s="77"/>
      <c r="AC133" s="77"/>
      <c r="AD133" s="77"/>
      <c r="AE133" s="77"/>
      <c r="AF133" s="77"/>
      <c r="AG133" s="77"/>
      <c r="AH133" s="77"/>
      <c r="AI133" s="77"/>
      <c r="AJ133" s="86"/>
      <c r="AK133" s="77"/>
      <c r="AL133" s="38"/>
      <c r="AM133" s="38"/>
    </row>
    <row r="134" spans="1:39" ht="12.75" customHeight="1" x14ac:dyDescent="0.35">
      <c r="A134" s="52">
        <f t="shared" si="1"/>
        <v>2</v>
      </c>
      <c r="B134" s="67"/>
      <c r="C134" s="53"/>
      <c r="D134" s="53"/>
      <c r="E134" s="53"/>
      <c r="F134" s="53"/>
      <c r="G134" s="53"/>
      <c r="H134" s="53"/>
      <c r="I134" s="54"/>
      <c r="J134" s="99"/>
      <c r="K134" s="57"/>
      <c r="L134" s="57"/>
      <c r="M134" s="88"/>
      <c r="N134" s="88"/>
      <c r="O134" s="85"/>
      <c r="P134" s="85"/>
      <c r="Q134" s="85" t="s">
        <v>123</v>
      </c>
      <c r="R134" s="85" t="s">
        <v>123</v>
      </c>
      <c r="S134" s="55">
        <v>9999</v>
      </c>
      <c r="T134" s="53">
        <f>(J134+K134+L134)+IF((VLOOKUP(Q134,MogulsDD!$A$1:$C$1000,3,FALSE)*(M134+O134)/2)&gt;3.75,3.75,VLOOKUP(Q134,MogulsDD!$A$1:$C$1000,3,FALSE)*(M134+O134)/2)+IF((VLOOKUP(R134,MogulsDD!$A$1:$C$1000,3,FALSE)*(N134+P134)/2)&gt;3.75,3.75,VLOOKUP(R134,MogulsDD!$A$1:$C$1000,3,FALSE)*(N134+P134)/2)+IF((18-12*S134/$J$5)&gt;7.5,7.5,IF((18-12*S134/$J$5)&lt;0,0,(18-12*S134/$J$5)))</f>
        <v>0</v>
      </c>
      <c r="U134" s="77"/>
      <c r="V134" s="77"/>
      <c r="W134" s="77"/>
      <c r="X134" s="77"/>
      <c r="Y134" s="77"/>
      <c r="Z134" s="77"/>
      <c r="AA134" s="77"/>
      <c r="AB134" s="77"/>
      <c r="AC134" s="77"/>
      <c r="AD134" s="77"/>
      <c r="AE134" s="77"/>
      <c r="AF134" s="77"/>
      <c r="AG134" s="77"/>
      <c r="AH134" s="77"/>
      <c r="AI134" s="77"/>
      <c r="AJ134" s="86"/>
      <c r="AK134" s="77"/>
      <c r="AL134" s="38"/>
      <c r="AM134" s="38"/>
    </row>
    <row r="135" spans="1:39" ht="12.75" customHeight="1" x14ac:dyDescent="0.35">
      <c r="A135" s="52">
        <f t="shared" si="1"/>
        <v>2</v>
      </c>
      <c r="B135" s="67"/>
      <c r="C135" s="53"/>
      <c r="D135" s="53"/>
      <c r="E135" s="53"/>
      <c r="F135" s="53"/>
      <c r="G135" s="53"/>
      <c r="H135" s="53"/>
      <c r="I135" s="54"/>
      <c r="J135" s="99"/>
      <c r="K135" s="57"/>
      <c r="L135" s="57"/>
      <c r="M135" s="88"/>
      <c r="N135" s="88"/>
      <c r="O135" s="85"/>
      <c r="P135" s="85"/>
      <c r="Q135" s="85" t="s">
        <v>123</v>
      </c>
      <c r="R135" s="85" t="s">
        <v>123</v>
      </c>
      <c r="S135" s="55">
        <v>9999</v>
      </c>
      <c r="T135" s="53">
        <f>(J135+K135+L135)+IF((VLOOKUP(Q135,MogulsDD!$A$1:$C$1000,3,FALSE)*(M135+O135)/2)&gt;3.75,3.75,VLOOKUP(Q135,MogulsDD!$A$1:$C$1000,3,FALSE)*(M135+O135)/2)+IF((VLOOKUP(R135,MogulsDD!$A$1:$C$1000,3,FALSE)*(N135+P135)/2)&gt;3.75,3.75,VLOOKUP(R135,MogulsDD!$A$1:$C$1000,3,FALSE)*(N135+P135)/2)+IF((18-12*S135/$J$5)&gt;7.5,7.5,IF((18-12*S135/$J$5)&lt;0,0,(18-12*S135/$J$5)))</f>
        <v>0</v>
      </c>
      <c r="U135" s="77"/>
      <c r="V135" s="77"/>
      <c r="W135" s="77"/>
      <c r="X135" s="77"/>
      <c r="Y135" s="77"/>
      <c r="Z135" s="77"/>
      <c r="AA135" s="77"/>
      <c r="AB135" s="77"/>
      <c r="AC135" s="77"/>
      <c r="AD135" s="77"/>
      <c r="AE135" s="77"/>
      <c r="AF135" s="77"/>
      <c r="AG135" s="77"/>
      <c r="AH135" s="77"/>
      <c r="AI135" s="77"/>
      <c r="AJ135" s="86"/>
      <c r="AK135" s="77"/>
      <c r="AL135" s="38"/>
      <c r="AM135" s="38"/>
    </row>
    <row r="136" spans="1:39" ht="12.75" customHeight="1" x14ac:dyDescent="0.35">
      <c r="A136" s="52">
        <f t="shared" si="1"/>
        <v>2</v>
      </c>
      <c r="B136" s="67"/>
      <c r="C136" s="53"/>
      <c r="D136" s="53"/>
      <c r="E136" s="53"/>
      <c r="F136" s="53"/>
      <c r="G136" s="53"/>
      <c r="H136" s="53"/>
      <c r="I136" s="54"/>
      <c r="J136" s="99"/>
      <c r="K136" s="57"/>
      <c r="L136" s="57"/>
      <c r="M136" s="88"/>
      <c r="N136" s="88"/>
      <c r="O136" s="85"/>
      <c r="P136" s="85"/>
      <c r="Q136" s="85" t="s">
        <v>123</v>
      </c>
      <c r="R136" s="85" t="s">
        <v>123</v>
      </c>
      <c r="S136" s="55">
        <v>9999</v>
      </c>
      <c r="T136" s="53">
        <f>(J136+K136+L136)+IF((VLOOKUP(Q136,MogulsDD!$A$1:$C$1000,3,FALSE)*(M136+O136)/2)&gt;3.75,3.75,VLOOKUP(Q136,MogulsDD!$A$1:$C$1000,3,FALSE)*(M136+O136)/2)+IF((VLOOKUP(R136,MogulsDD!$A$1:$C$1000,3,FALSE)*(N136+P136)/2)&gt;3.75,3.75,VLOOKUP(R136,MogulsDD!$A$1:$C$1000,3,FALSE)*(N136+P136)/2)+IF((18-12*S136/$J$5)&gt;7.5,7.5,IF((18-12*S136/$J$5)&lt;0,0,(18-12*S136/$J$5)))</f>
        <v>0</v>
      </c>
      <c r="U136" s="77"/>
      <c r="V136" s="77"/>
      <c r="W136" s="77"/>
      <c r="X136" s="77"/>
      <c r="Y136" s="77"/>
      <c r="Z136" s="77"/>
      <c r="AA136" s="77"/>
      <c r="AB136" s="77"/>
      <c r="AC136" s="77"/>
      <c r="AD136" s="77"/>
      <c r="AE136" s="77"/>
      <c r="AF136" s="77"/>
      <c r="AG136" s="77"/>
      <c r="AH136" s="77"/>
      <c r="AI136" s="77"/>
      <c r="AJ136" s="86"/>
      <c r="AK136" s="77"/>
      <c r="AL136" s="38"/>
      <c r="AM136" s="38"/>
    </row>
    <row r="137" spans="1:39" ht="12.75" customHeight="1" x14ac:dyDescent="0.35">
      <c r="A137" s="52">
        <f t="shared" si="1"/>
        <v>2</v>
      </c>
      <c r="B137" s="67"/>
      <c r="C137" s="53"/>
      <c r="D137" s="53"/>
      <c r="E137" s="53"/>
      <c r="F137" s="53"/>
      <c r="G137" s="53"/>
      <c r="H137" s="53"/>
      <c r="I137" s="54"/>
      <c r="J137" s="99"/>
      <c r="K137" s="57"/>
      <c r="L137" s="57"/>
      <c r="M137" s="88"/>
      <c r="N137" s="88"/>
      <c r="O137" s="85"/>
      <c r="P137" s="85"/>
      <c r="Q137" s="85" t="s">
        <v>123</v>
      </c>
      <c r="R137" s="85" t="s">
        <v>123</v>
      </c>
      <c r="S137" s="55">
        <v>9999</v>
      </c>
      <c r="T137" s="53">
        <f>(J137+K137+L137)+IF((VLOOKUP(Q137,MogulsDD!$A$1:$C$1000,3,FALSE)*(M137+O137)/2)&gt;3.75,3.75,VLOOKUP(Q137,MogulsDD!$A$1:$C$1000,3,FALSE)*(M137+O137)/2)+IF((VLOOKUP(R137,MogulsDD!$A$1:$C$1000,3,FALSE)*(N137+P137)/2)&gt;3.75,3.75,VLOOKUP(R137,MogulsDD!$A$1:$C$1000,3,FALSE)*(N137+P137)/2)+IF((18-12*S137/$J$5)&gt;7.5,7.5,IF((18-12*S137/$J$5)&lt;0,0,(18-12*S137/$J$5)))</f>
        <v>0</v>
      </c>
      <c r="U137" s="77"/>
      <c r="V137" s="77"/>
      <c r="W137" s="77"/>
      <c r="X137" s="77"/>
      <c r="Y137" s="77"/>
      <c r="Z137" s="77"/>
      <c r="AA137" s="77"/>
      <c r="AB137" s="77"/>
      <c r="AC137" s="77"/>
      <c r="AD137" s="77"/>
      <c r="AE137" s="77"/>
      <c r="AF137" s="77"/>
      <c r="AG137" s="77"/>
      <c r="AH137" s="77"/>
      <c r="AI137" s="77"/>
      <c r="AJ137" s="86"/>
      <c r="AK137" s="77"/>
      <c r="AL137" s="38"/>
      <c r="AM137" s="38"/>
    </row>
    <row r="138" spans="1:39" ht="12.75" customHeight="1" x14ac:dyDescent="0.35">
      <c r="A138" s="52">
        <f t="shared" si="1"/>
        <v>2</v>
      </c>
      <c r="B138" s="67"/>
      <c r="C138" s="53"/>
      <c r="D138" s="53"/>
      <c r="E138" s="53"/>
      <c r="F138" s="53"/>
      <c r="G138" s="53"/>
      <c r="H138" s="53"/>
      <c r="I138" s="54"/>
      <c r="J138" s="99"/>
      <c r="K138" s="57"/>
      <c r="L138" s="57"/>
      <c r="M138" s="88"/>
      <c r="N138" s="88"/>
      <c r="O138" s="85"/>
      <c r="P138" s="85"/>
      <c r="Q138" s="85" t="s">
        <v>123</v>
      </c>
      <c r="R138" s="85" t="s">
        <v>123</v>
      </c>
      <c r="S138" s="55">
        <v>9999</v>
      </c>
      <c r="T138" s="53">
        <f>(J138+K138+L138)+IF((VLOOKUP(Q138,MogulsDD!$A$1:$C$1000,3,FALSE)*(M138+O138)/2)&gt;3.75,3.75,VLOOKUP(Q138,MogulsDD!$A$1:$C$1000,3,FALSE)*(M138+O138)/2)+IF((VLOOKUP(R138,MogulsDD!$A$1:$C$1000,3,FALSE)*(N138+P138)/2)&gt;3.75,3.75,VLOOKUP(R138,MogulsDD!$A$1:$C$1000,3,FALSE)*(N138+P138)/2)+IF((18-12*S138/$J$5)&gt;7.5,7.5,IF((18-12*S138/$J$5)&lt;0,0,(18-12*S138/$J$5)))</f>
        <v>0</v>
      </c>
      <c r="U138" s="77"/>
      <c r="V138" s="77"/>
      <c r="W138" s="77"/>
      <c r="X138" s="77"/>
      <c r="Y138" s="77"/>
      <c r="Z138" s="77"/>
      <c r="AA138" s="77"/>
      <c r="AB138" s="77"/>
      <c r="AC138" s="77"/>
      <c r="AD138" s="77"/>
      <c r="AE138" s="77"/>
      <c r="AF138" s="77"/>
      <c r="AG138" s="77"/>
      <c r="AH138" s="77"/>
      <c r="AI138" s="77"/>
      <c r="AJ138" s="86"/>
      <c r="AK138" s="77"/>
      <c r="AL138" s="38"/>
      <c r="AM138" s="38"/>
    </row>
    <row r="139" spans="1:39" ht="12.75" customHeight="1" x14ac:dyDescent="0.35">
      <c r="A139" s="52">
        <f t="shared" si="1"/>
        <v>2</v>
      </c>
      <c r="B139" s="67"/>
      <c r="C139" s="53"/>
      <c r="D139" s="53"/>
      <c r="E139" s="53"/>
      <c r="F139" s="53"/>
      <c r="G139" s="53"/>
      <c r="H139" s="53"/>
      <c r="I139" s="54"/>
      <c r="J139" s="99"/>
      <c r="K139" s="57"/>
      <c r="L139" s="57"/>
      <c r="M139" s="88"/>
      <c r="N139" s="88"/>
      <c r="O139" s="85"/>
      <c r="P139" s="85"/>
      <c r="Q139" s="85" t="s">
        <v>123</v>
      </c>
      <c r="R139" s="85" t="s">
        <v>123</v>
      </c>
      <c r="S139" s="55">
        <v>9999</v>
      </c>
      <c r="T139" s="53">
        <f>(J139+K139+L139)+IF((VLOOKUP(Q139,MogulsDD!$A$1:$C$1000,3,FALSE)*(M139+O139)/2)&gt;3.75,3.75,VLOOKUP(Q139,MogulsDD!$A$1:$C$1000,3,FALSE)*(M139+O139)/2)+IF((VLOOKUP(R139,MogulsDD!$A$1:$C$1000,3,FALSE)*(N139+P139)/2)&gt;3.75,3.75,VLOOKUP(R139,MogulsDD!$A$1:$C$1000,3,FALSE)*(N139+P139)/2)+IF((18-12*S139/$J$5)&gt;7.5,7.5,IF((18-12*S139/$J$5)&lt;0,0,(18-12*S139/$J$5)))</f>
        <v>0</v>
      </c>
      <c r="U139" s="77"/>
      <c r="V139" s="77"/>
      <c r="W139" s="77"/>
      <c r="X139" s="77"/>
      <c r="Y139" s="77"/>
      <c r="Z139" s="77"/>
      <c r="AA139" s="77"/>
      <c r="AB139" s="77"/>
      <c r="AC139" s="77"/>
      <c r="AD139" s="77"/>
      <c r="AE139" s="77"/>
      <c r="AF139" s="77"/>
      <c r="AG139" s="77"/>
      <c r="AH139" s="77"/>
      <c r="AI139" s="77"/>
      <c r="AJ139" s="86"/>
      <c r="AK139" s="77"/>
      <c r="AL139" s="38"/>
      <c r="AM139" s="38"/>
    </row>
    <row r="140" spans="1:39" ht="12.75" customHeight="1" x14ac:dyDescent="0.35">
      <c r="A140" s="52">
        <f t="shared" si="1"/>
        <v>2</v>
      </c>
      <c r="B140" s="76"/>
      <c r="C140" s="61"/>
      <c r="D140" s="61"/>
      <c r="E140" s="61"/>
      <c r="F140" s="61"/>
      <c r="G140" s="61"/>
      <c r="H140" s="61"/>
      <c r="I140" s="62"/>
      <c r="J140" s="103"/>
      <c r="K140" s="60"/>
      <c r="L140" s="60"/>
      <c r="M140" s="90"/>
      <c r="N140" s="90"/>
      <c r="O140" s="91"/>
      <c r="P140" s="91"/>
      <c r="Q140" s="85" t="s">
        <v>123</v>
      </c>
      <c r="R140" s="85" t="s">
        <v>123</v>
      </c>
      <c r="S140" s="55">
        <v>9999</v>
      </c>
      <c r="T140" s="53">
        <f>(J140+K140+L140)+IF((VLOOKUP(Q140,MogulsDD!$A$1:$C$1000,3,FALSE)*(M140+O140)/2)&gt;3.75,3.75,VLOOKUP(Q140,MogulsDD!$A$1:$C$1000,3,FALSE)*(M140+O140)/2)+IF((VLOOKUP(R140,MogulsDD!$A$1:$C$1000,3,FALSE)*(N140+P140)/2)&gt;3.75,3.75,VLOOKUP(R140,MogulsDD!$A$1:$C$1000,3,FALSE)*(N140+P140)/2)+IF((18-12*S140/$J$5)&gt;7.5,7.5,IF((18-12*S140/$J$5)&lt;0,0,(18-12*S140/$J$5)))</f>
        <v>0</v>
      </c>
      <c r="U140" s="77"/>
      <c r="V140" s="77"/>
      <c r="W140" s="77"/>
      <c r="X140" s="77"/>
      <c r="Y140" s="77"/>
      <c r="Z140" s="77"/>
      <c r="AA140" s="77"/>
      <c r="AB140" s="77"/>
      <c r="AC140" s="77"/>
      <c r="AD140" s="77"/>
      <c r="AE140" s="77"/>
      <c r="AF140" s="77"/>
      <c r="AG140" s="77"/>
      <c r="AH140" s="77"/>
      <c r="AI140" s="77"/>
      <c r="AJ140" s="86"/>
      <c r="AK140" s="77"/>
      <c r="AL140" s="38"/>
      <c r="AM140" s="38"/>
    </row>
    <row r="141" spans="1:39" ht="12.75" customHeight="1" x14ac:dyDescent="0.35">
      <c r="U141" s="77"/>
      <c r="V141" s="77"/>
      <c r="W141" s="77"/>
      <c r="X141" s="77"/>
      <c r="Y141" s="77"/>
      <c r="Z141" s="77"/>
      <c r="AA141" s="77"/>
      <c r="AB141" s="77"/>
      <c r="AC141" s="77"/>
      <c r="AD141" s="77"/>
      <c r="AE141" s="77"/>
      <c r="AF141" s="77"/>
      <c r="AG141" s="77"/>
      <c r="AH141" s="77"/>
      <c r="AI141" s="77"/>
      <c r="AJ141" s="77"/>
      <c r="AK141" s="77"/>
      <c r="AL141" s="38"/>
      <c r="AM141" s="38"/>
    </row>
    <row r="142" spans="1:39" ht="12.75" customHeight="1" x14ac:dyDescent="0.35">
      <c r="U142" s="77"/>
      <c r="V142" s="77"/>
      <c r="W142" s="77"/>
      <c r="X142" s="77"/>
      <c r="Y142" s="77"/>
      <c r="Z142" s="77"/>
      <c r="AA142" s="77"/>
      <c r="AB142" s="77"/>
      <c r="AC142" s="77"/>
      <c r="AD142" s="77"/>
      <c r="AE142" s="77"/>
      <c r="AF142" s="77"/>
      <c r="AG142" s="77"/>
      <c r="AH142" s="77"/>
      <c r="AI142" s="77"/>
      <c r="AJ142" s="77"/>
      <c r="AK142" s="77"/>
      <c r="AL142" s="38"/>
      <c r="AM142" s="38"/>
    </row>
    <row r="143" spans="1:39" ht="12.75" customHeight="1" x14ac:dyDescent="0.35">
      <c r="U143" s="77"/>
      <c r="V143" s="77"/>
      <c r="W143" s="77"/>
      <c r="X143" s="77"/>
      <c r="Y143" s="77"/>
      <c r="Z143" s="77"/>
      <c r="AA143" s="77"/>
      <c r="AB143" s="77"/>
      <c r="AC143" s="77"/>
      <c r="AD143" s="77"/>
      <c r="AE143" s="77"/>
      <c r="AF143" s="77"/>
      <c r="AG143" s="77"/>
      <c r="AH143" s="77"/>
      <c r="AI143" s="77"/>
      <c r="AJ143" s="77"/>
      <c r="AK143" s="77"/>
      <c r="AL143" s="38"/>
      <c r="AM143" s="38"/>
    </row>
    <row r="144" spans="1:39" ht="12.75" customHeight="1" x14ac:dyDescent="0.35">
      <c r="U144" s="77"/>
      <c r="V144" s="77"/>
      <c r="W144" s="77"/>
      <c r="X144" s="77"/>
      <c r="Y144" s="77"/>
      <c r="Z144" s="77"/>
      <c r="AA144" s="77"/>
      <c r="AB144" s="77"/>
      <c r="AC144" s="77"/>
      <c r="AD144" s="77"/>
      <c r="AE144" s="77"/>
      <c r="AF144" s="77"/>
      <c r="AG144" s="77"/>
      <c r="AH144" s="77"/>
      <c r="AI144" s="77"/>
      <c r="AJ144" s="77"/>
      <c r="AK144" s="77"/>
      <c r="AL144" s="38"/>
      <c r="AM144" s="38"/>
    </row>
    <row r="145" spans="21:39" ht="12.75" customHeight="1" x14ac:dyDescent="0.35">
      <c r="U145" s="77"/>
      <c r="V145" s="77"/>
      <c r="W145" s="77"/>
      <c r="X145" s="77"/>
      <c r="Y145" s="77"/>
      <c r="Z145" s="77"/>
      <c r="AA145" s="77"/>
      <c r="AB145" s="77"/>
      <c r="AC145" s="77"/>
      <c r="AD145" s="77"/>
      <c r="AE145" s="77"/>
      <c r="AF145" s="77"/>
      <c r="AG145" s="77"/>
      <c r="AH145" s="77"/>
      <c r="AI145" s="77"/>
      <c r="AJ145" s="77"/>
      <c r="AK145" s="77"/>
      <c r="AL145" s="38"/>
      <c r="AM145" s="38"/>
    </row>
    <row r="146" spans="21:39" ht="12.75" customHeight="1" x14ac:dyDescent="0.35">
      <c r="U146" s="77"/>
      <c r="V146" s="77"/>
      <c r="W146" s="77"/>
      <c r="X146" s="77"/>
      <c r="Y146" s="77"/>
      <c r="Z146" s="77"/>
      <c r="AA146" s="77"/>
      <c r="AB146" s="77"/>
      <c r="AC146" s="77"/>
      <c r="AD146" s="77"/>
      <c r="AE146" s="77"/>
      <c r="AF146" s="77"/>
      <c r="AG146" s="77"/>
      <c r="AH146" s="77"/>
      <c r="AI146" s="77"/>
      <c r="AJ146" s="77"/>
      <c r="AK146" s="77"/>
      <c r="AL146" s="38"/>
      <c r="AM146" s="38"/>
    </row>
    <row r="147" spans="21:39" ht="12.75" customHeight="1" x14ac:dyDescent="0.35">
      <c r="U147" s="77"/>
      <c r="V147" s="77"/>
      <c r="W147" s="77"/>
      <c r="X147" s="77"/>
      <c r="Y147" s="77"/>
      <c r="Z147" s="77"/>
      <c r="AA147" s="77"/>
      <c r="AB147" s="77"/>
      <c r="AC147" s="77"/>
      <c r="AD147" s="77"/>
      <c r="AE147" s="77"/>
      <c r="AF147" s="77"/>
      <c r="AG147" s="77"/>
      <c r="AH147" s="77"/>
      <c r="AI147" s="77"/>
      <c r="AJ147" s="77"/>
      <c r="AK147" s="77"/>
      <c r="AL147" s="38"/>
      <c r="AM147" s="38"/>
    </row>
    <row r="148" spans="21:39" ht="12.75" customHeight="1" x14ac:dyDescent="0.35">
      <c r="U148" s="77"/>
      <c r="V148" s="77"/>
      <c r="W148" s="77"/>
      <c r="X148" s="77"/>
      <c r="Y148" s="77"/>
      <c r="Z148" s="77"/>
      <c r="AA148" s="77"/>
      <c r="AB148" s="77"/>
      <c r="AC148" s="77"/>
      <c r="AD148" s="77"/>
      <c r="AE148" s="77"/>
      <c r="AF148" s="77"/>
      <c r="AG148" s="77"/>
      <c r="AH148" s="77"/>
      <c r="AI148" s="77"/>
      <c r="AJ148" s="77"/>
      <c r="AK148" s="77"/>
      <c r="AL148" s="38"/>
      <c r="AM148" s="38"/>
    </row>
    <row r="149" spans="21:39" ht="12.75" customHeight="1" x14ac:dyDescent="0.35">
      <c r="U149" s="77"/>
      <c r="V149" s="77"/>
      <c r="W149" s="77"/>
      <c r="X149" s="77"/>
      <c r="Y149" s="77"/>
      <c r="Z149" s="77"/>
      <c r="AA149" s="77"/>
      <c r="AB149" s="77"/>
      <c r="AC149" s="77"/>
      <c r="AD149" s="77"/>
      <c r="AE149" s="77"/>
      <c r="AF149" s="77"/>
      <c r="AG149" s="77"/>
      <c r="AH149" s="77"/>
      <c r="AI149" s="77"/>
      <c r="AJ149" s="77"/>
      <c r="AK149" s="77"/>
      <c r="AL149" s="38"/>
      <c r="AM149" s="38"/>
    </row>
    <row r="150" spans="21:39" ht="12.75" customHeight="1" x14ac:dyDescent="0.35">
      <c r="U150" s="77"/>
      <c r="V150" s="77"/>
      <c r="W150" s="77"/>
      <c r="X150" s="77"/>
      <c r="Y150" s="77"/>
      <c r="Z150" s="77"/>
      <c r="AA150" s="77"/>
      <c r="AB150" s="77"/>
      <c r="AC150" s="77"/>
      <c r="AD150" s="77"/>
      <c r="AE150" s="77"/>
      <c r="AF150" s="77"/>
      <c r="AG150" s="77"/>
      <c r="AH150" s="77"/>
      <c r="AI150" s="77"/>
      <c r="AJ150" s="77"/>
      <c r="AK150" s="77"/>
      <c r="AL150" s="38"/>
      <c r="AM150" s="38"/>
    </row>
    <row r="151" spans="21:39" ht="12.75" customHeight="1" x14ac:dyDescent="0.35">
      <c r="U151" s="77"/>
      <c r="V151" s="77"/>
      <c r="W151" s="77"/>
      <c r="X151" s="77"/>
      <c r="Y151" s="77"/>
      <c r="Z151" s="77"/>
      <c r="AA151" s="77"/>
      <c r="AB151" s="77"/>
      <c r="AC151" s="77"/>
      <c r="AD151" s="77"/>
      <c r="AE151" s="77"/>
      <c r="AF151" s="77"/>
      <c r="AG151" s="77"/>
      <c r="AH151" s="77"/>
      <c r="AI151" s="77"/>
      <c r="AJ151" s="77"/>
      <c r="AK151" s="77"/>
      <c r="AL151" s="38"/>
      <c r="AM151" s="38"/>
    </row>
    <row r="152" spans="21:39" ht="12.75" customHeight="1" x14ac:dyDescent="0.35">
      <c r="U152" s="77"/>
      <c r="V152" s="77"/>
      <c r="W152" s="77"/>
      <c r="X152" s="77"/>
      <c r="Y152" s="77"/>
      <c r="Z152" s="77"/>
      <c r="AA152" s="77"/>
      <c r="AB152" s="77"/>
      <c r="AC152" s="77"/>
      <c r="AD152" s="77"/>
      <c r="AE152" s="77"/>
      <c r="AF152" s="77"/>
      <c r="AG152" s="77"/>
      <c r="AH152" s="77"/>
      <c r="AI152" s="77"/>
      <c r="AJ152" s="77"/>
      <c r="AK152" s="77"/>
      <c r="AL152" s="38"/>
      <c r="AM152" s="38"/>
    </row>
    <row r="153" spans="21:39" ht="12.75" customHeight="1" x14ac:dyDescent="0.35">
      <c r="U153" s="77"/>
      <c r="V153" s="77"/>
      <c r="W153" s="77"/>
      <c r="X153" s="77"/>
      <c r="Y153" s="77"/>
      <c r="Z153" s="77"/>
      <c r="AA153" s="77"/>
      <c r="AB153" s="77"/>
      <c r="AC153" s="77"/>
      <c r="AD153" s="77"/>
      <c r="AE153" s="77"/>
      <c r="AF153" s="77"/>
      <c r="AG153" s="77"/>
      <c r="AH153" s="77"/>
      <c r="AI153" s="77"/>
      <c r="AJ153" s="77"/>
      <c r="AK153" s="77"/>
      <c r="AL153" s="38"/>
      <c r="AM153" s="38"/>
    </row>
    <row r="154" spans="21:39" ht="12.75" customHeight="1" x14ac:dyDescent="0.35">
      <c r="U154" s="77"/>
      <c r="V154" s="77"/>
      <c r="W154" s="77"/>
      <c r="X154" s="77"/>
      <c r="Y154" s="77"/>
      <c r="Z154" s="77"/>
      <c r="AA154" s="77"/>
      <c r="AB154" s="77"/>
      <c r="AC154" s="77"/>
      <c r="AD154" s="77"/>
      <c r="AE154" s="77"/>
      <c r="AF154" s="77"/>
      <c r="AG154" s="77"/>
      <c r="AH154" s="77"/>
      <c r="AI154" s="77"/>
      <c r="AJ154" s="77"/>
      <c r="AK154" s="77"/>
      <c r="AL154" s="38"/>
      <c r="AM154" s="38"/>
    </row>
    <row r="155" spans="21:39" ht="12.75" customHeight="1" x14ac:dyDescent="0.35">
      <c r="U155" s="77"/>
      <c r="V155" s="77"/>
      <c r="W155" s="77"/>
      <c r="X155" s="77"/>
      <c r="Y155" s="77"/>
      <c r="Z155" s="77"/>
      <c r="AA155" s="77"/>
      <c r="AB155" s="77"/>
      <c r="AC155" s="77"/>
      <c r="AD155" s="77"/>
      <c r="AE155" s="77"/>
      <c r="AF155" s="77"/>
      <c r="AG155" s="77"/>
      <c r="AH155" s="77"/>
      <c r="AI155" s="77"/>
      <c r="AJ155" s="77"/>
      <c r="AK155" s="77"/>
      <c r="AL155" s="38"/>
      <c r="AM155" s="38"/>
    </row>
    <row r="156" spans="21:39" ht="12.75" customHeight="1" x14ac:dyDescent="0.35">
      <c r="U156" s="77"/>
      <c r="V156" s="77"/>
      <c r="W156" s="77"/>
      <c r="X156" s="77"/>
      <c r="Y156" s="77"/>
      <c r="Z156" s="77"/>
      <c r="AA156" s="77"/>
      <c r="AB156" s="77"/>
      <c r="AC156" s="77"/>
      <c r="AD156" s="77"/>
      <c r="AE156" s="77"/>
      <c r="AF156" s="77"/>
      <c r="AG156" s="77"/>
      <c r="AH156" s="77"/>
      <c r="AI156" s="77"/>
      <c r="AJ156" s="77"/>
      <c r="AK156" s="77"/>
      <c r="AL156" s="38"/>
      <c r="AM156" s="38"/>
    </row>
    <row r="157" spans="21:39" ht="12.75" customHeight="1" x14ac:dyDescent="0.35">
      <c r="U157" s="77"/>
      <c r="V157" s="77"/>
      <c r="W157" s="77"/>
      <c r="X157" s="77"/>
      <c r="Y157" s="77"/>
      <c r="Z157" s="77"/>
      <c r="AA157" s="77"/>
      <c r="AB157" s="77"/>
      <c r="AC157" s="77"/>
      <c r="AD157" s="77"/>
      <c r="AE157" s="77"/>
      <c r="AF157" s="77"/>
      <c r="AG157" s="77"/>
      <c r="AH157" s="77"/>
      <c r="AI157" s="77"/>
      <c r="AJ157" s="77"/>
      <c r="AK157" s="77"/>
      <c r="AL157" s="38"/>
      <c r="AM157" s="38"/>
    </row>
    <row r="158" spans="21:39" ht="12.75" customHeight="1" x14ac:dyDescent="0.35">
      <c r="U158" s="77"/>
      <c r="V158" s="77"/>
      <c r="W158" s="77"/>
      <c r="X158" s="77"/>
      <c r="Y158" s="77"/>
      <c r="Z158" s="77"/>
      <c r="AA158" s="77"/>
      <c r="AB158" s="77"/>
      <c r="AC158" s="77"/>
      <c r="AD158" s="77"/>
      <c r="AE158" s="77"/>
      <c r="AF158" s="77"/>
      <c r="AG158" s="77"/>
      <c r="AH158" s="77"/>
      <c r="AI158" s="77"/>
      <c r="AJ158" s="77"/>
      <c r="AK158" s="77"/>
      <c r="AL158" s="38"/>
      <c r="AM158" s="38"/>
    </row>
    <row r="159" spans="21:39" ht="12.75" customHeight="1" x14ac:dyDescent="0.35">
      <c r="U159" s="77"/>
      <c r="V159" s="77"/>
      <c r="W159" s="77"/>
      <c r="X159" s="77"/>
      <c r="Y159" s="77"/>
      <c r="Z159" s="77"/>
      <c r="AA159" s="77"/>
      <c r="AB159" s="77"/>
      <c r="AC159" s="77"/>
      <c r="AD159" s="77"/>
      <c r="AE159" s="77"/>
      <c r="AF159" s="77"/>
      <c r="AG159" s="77"/>
      <c r="AH159" s="77"/>
      <c r="AI159" s="77"/>
      <c r="AJ159" s="77"/>
      <c r="AK159" s="77"/>
      <c r="AL159" s="38"/>
      <c r="AM159" s="38"/>
    </row>
    <row r="160" spans="21:39" ht="12.75" customHeight="1" x14ac:dyDescent="0.35">
      <c r="U160" s="77"/>
      <c r="V160" s="77"/>
      <c r="W160" s="77"/>
      <c r="X160" s="77"/>
      <c r="Y160" s="77"/>
      <c r="Z160" s="77"/>
      <c r="AA160" s="77"/>
      <c r="AB160" s="77"/>
      <c r="AC160" s="77"/>
      <c r="AD160" s="77"/>
      <c r="AE160" s="77"/>
      <c r="AF160" s="77"/>
      <c r="AG160" s="77"/>
      <c r="AH160" s="77"/>
      <c r="AI160" s="77"/>
      <c r="AJ160" s="77"/>
      <c r="AK160" s="77"/>
      <c r="AL160" s="38"/>
      <c r="AM160" s="38"/>
    </row>
    <row r="161" spans="21:39" ht="12.75" customHeight="1" x14ac:dyDescent="0.35">
      <c r="U161" s="38"/>
      <c r="V161" s="38"/>
      <c r="W161" s="38"/>
      <c r="X161" s="38"/>
      <c r="Y161" s="38"/>
      <c r="Z161" s="38"/>
      <c r="AA161" s="38"/>
      <c r="AB161" s="38"/>
      <c r="AC161" s="38"/>
      <c r="AD161" s="38"/>
      <c r="AE161" s="38"/>
      <c r="AF161" s="38"/>
      <c r="AG161" s="38"/>
      <c r="AH161" s="38"/>
      <c r="AI161" s="38"/>
      <c r="AJ161" s="38"/>
      <c r="AK161" s="38"/>
      <c r="AL161" s="38"/>
      <c r="AM161" s="38"/>
    </row>
    <row r="162" spans="21:39" ht="12.75" customHeight="1" x14ac:dyDescent="0.35">
      <c r="U162" s="38"/>
      <c r="V162" s="38"/>
      <c r="W162" s="38"/>
      <c r="X162" s="38"/>
      <c r="Y162" s="38"/>
      <c r="Z162" s="38"/>
      <c r="AA162" s="38"/>
      <c r="AB162" s="38"/>
      <c r="AC162" s="38"/>
      <c r="AD162" s="38"/>
      <c r="AE162" s="38"/>
      <c r="AF162" s="38"/>
      <c r="AG162" s="38"/>
      <c r="AH162" s="38"/>
      <c r="AI162" s="38"/>
      <c r="AJ162" s="38"/>
      <c r="AK162" s="38"/>
      <c r="AL162" s="38"/>
      <c r="AM162" s="38"/>
    </row>
    <row r="163" spans="21:39" ht="12.75" customHeight="1" x14ac:dyDescent="0.35">
      <c r="U163" s="38"/>
      <c r="V163" s="38"/>
      <c r="W163" s="38"/>
      <c r="X163" s="38"/>
      <c r="Y163" s="38"/>
      <c r="Z163" s="38"/>
      <c r="AA163" s="38"/>
      <c r="AB163" s="38"/>
      <c r="AC163" s="38"/>
      <c r="AD163" s="38"/>
      <c r="AE163" s="38"/>
      <c r="AF163" s="38"/>
      <c r="AG163" s="38"/>
      <c r="AH163" s="38"/>
      <c r="AI163" s="38"/>
      <c r="AJ163" s="38"/>
      <c r="AK163" s="38"/>
      <c r="AL163" s="38"/>
      <c r="AM163" s="38"/>
    </row>
    <row r="164" spans="21:39" ht="12.75" customHeight="1" x14ac:dyDescent="0.35">
      <c r="U164" s="38"/>
      <c r="V164" s="38"/>
      <c r="W164" s="38"/>
      <c r="X164" s="38"/>
      <c r="Y164" s="38"/>
      <c r="Z164" s="38"/>
      <c r="AA164" s="38"/>
      <c r="AB164" s="38"/>
      <c r="AC164" s="38"/>
      <c r="AD164" s="38"/>
      <c r="AE164" s="38"/>
      <c r="AF164" s="38"/>
      <c r="AG164" s="38"/>
      <c r="AH164" s="38"/>
      <c r="AI164" s="38"/>
      <c r="AJ164" s="38"/>
      <c r="AK164" s="38"/>
      <c r="AL164" s="38"/>
      <c r="AM164" s="38"/>
    </row>
    <row r="165" spans="21:39" ht="12.75" customHeight="1" x14ac:dyDescent="0.35">
      <c r="U165" s="38"/>
      <c r="V165" s="38"/>
      <c r="W165" s="38"/>
      <c r="X165" s="38"/>
      <c r="Y165" s="38"/>
      <c r="Z165" s="38"/>
      <c r="AA165" s="38"/>
      <c r="AB165" s="38"/>
      <c r="AC165" s="38"/>
      <c r="AD165" s="38"/>
      <c r="AE165" s="38"/>
      <c r="AF165" s="38"/>
      <c r="AG165" s="38"/>
      <c r="AH165" s="38"/>
      <c r="AI165" s="38"/>
      <c r="AJ165" s="38"/>
      <c r="AK165" s="38"/>
      <c r="AL165" s="38"/>
      <c r="AM165" s="38"/>
    </row>
    <row r="166" spans="21:39" ht="12.75" customHeight="1" x14ac:dyDescent="0.35">
      <c r="U166" s="38"/>
      <c r="V166" s="38"/>
      <c r="W166" s="38"/>
      <c r="X166" s="38"/>
      <c r="Y166" s="38"/>
      <c r="Z166" s="38"/>
      <c r="AA166" s="38"/>
      <c r="AB166" s="38"/>
      <c r="AC166" s="38"/>
      <c r="AD166" s="38"/>
      <c r="AE166" s="38"/>
      <c r="AF166" s="38"/>
      <c r="AG166" s="38"/>
      <c r="AH166" s="38"/>
      <c r="AI166" s="38"/>
      <c r="AJ166" s="38"/>
      <c r="AK166" s="38"/>
      <c r="AL166" s="38"/>
      <c r="AM166" s="38"/>
    </row>
    <row r="167" spans="21:39" ht="12.75" customHeight="1" x14ac:dyDescent="0.35">
      <c r="U167" s="38"/>
      <c r="V167" s="38"/>
      <c r="W167" s="38"/>
      <c r="X167" s="38"/>
      <c r="Y167" s="38"/>
      <c r="Z167" s="38"/>
      <c r="AA167" s="38"/>
      <c r="AB167" s="38"/>
      <c r="AC167" s="38"/>
      <c r="AD167" s="38"/>
      <c r="AE167" s="38"/>
      <c r="AF167" s="38"/>
      <c r="AG167" s="38"/>
      <c r="AH167" s="38"/>
      <c r="AI167" s="38"/>
      <c r="AJ167" s="38"/>
      <c r="AK167" s="38"/>
      <c r="AL167" s="38"/>
      <c r="AM167" s="38"/>
    </row>
    <row r="168" spans="21:39" ht="12.75" customHeight="1" x14ac:dyDescent="0.35">
      <c r="U168" s="38"/>
      <c r="V168" s="38"/>
      <c r="W168" s="38"/>
      <c r="X168" s="38"/>
      <c r="Y168" s="38"/>
      <c r="Z168" s="38"/>
      <c r="AA168" s="38"/>
      <c r="AB168" s="38"/>
      <c r="AC168" s="38"/>
      <c r="AD168" s="38"/>
      <c r="AE168" s="38"/>
      <c r="AF168" s="38"/>
      <c r="AG168" s="38"/>
      <c r="AH168" s="38"/>
      <c r="AI168" s="38"/>
      <c r="AJ168" s="38"/>
      <c r="AK168" s="38"/>
      <c r="AL168" s="38"/>
      <c r="AM168" s="38"/>
    </row>
    <row r="169" spans="21:39" ht="12.75" customHeight="1" x14ac:dyDescent="0.35">
      <c r="U169" s="38"/>
      <c r="V169" s="38"/>
      <c r="W169" s="38"/>
      <c r="X169" s="38"/>
      <c r="Y169" s="38"/>
      <c r="Z169" s="38"/>
      <c r="AA169" s="38"/>
      <c r="AB169" s="38"/>
      <c r="AC169" s="38"/>
      <c r="AD169" s="38"/>
      <c r="AE169" s="38"/>
      <c r="AF169" s="38"/>
      <c r="AG169" s="38"/>
      <c r="AH169" s="38"/>
      <c r="AI169" s="38"/>
      <c r="AJ169" s="38"/>
      <c r="AK169" s="38"/>
      <c r="AL169" s="38"/>
      <c r="AM169" s="38"/>
    </row>
    <row r="170" spans="21:39" ht="12.75" customHeight="1" x14ac:dyDescent="0.35">
      <c r="U170" s="38"/>
      <c r="V170" s="38"/>
      <c r="W170" s="38"/>
      <c r="X170" s="38"/>
      <c r="Y170" s="38"/>
      <c r="Z170" s="38"/>
      <c r="AA170" s="38"/>
      <c r="AB170" s="38"/>
      <c r="AC170" s="38"/>
      <c r="AD170" s="38"/>
      <c r="AE170" s="38"/>
      <c r="AF170" s="38"/>
      <c r="AG170" s="38"/>
      <c r="AH170" s="38"/>
      <c r="AI170" s="38"/>
      <c r="AJ170" s="38"/>
      <c r="AK170" s="38"/>
      <c r="AL170" s="38"/>
      <c r="AM170" s="38"/>
    </row>
    <row r="171" spans="21:39" ht="12.75" customHeight="1" x14ac:dyDescent="0.35">
      <c r="U171" s="38"/>
      <c r="V171" s="38"/>
      <c r="W171" s="38"/>
      <c r="X171" s="38"/>
      <c r="Y171" s="38"/>
      <c r="Z171" s="38"/>
      <c r="AA171" s="38"/>
      <c r="AB171" s="38"/>
      <c r="AC171" s="38"/>
      <c r="AD171" s="38"/>
      <c r="AE171" s="38"/>
      <c r="AF171" s="38"/>
      <c r="AG171" s="38"/>
      <c r="AH171" s="38"/>
      <c r="AI171" s="38"/>
      <c r="AJ171" s="38"/>
      <c r="AK171" s="38"/>
      <c r="AL171" s="38"/>
      <c r="AM171" s="38"/>
    </row>
    <row r="172" spans="21:39" ht="12.75" customHeight="1" x14ac:dyDescent="0.35">
      <c r="U172" s="38"/>
      <c r="V172" s="38"/>
      <c r="W172" s="38"/>
      <c r="X172" s="38"/>
      <c r="Y172" s="38"/>
      <c r="Z172" s="38"/>
      <c r="AA172" s="38"/>
      <c r="AB172" s="38"/>
      <c r="AC172" s="38"/>
      <c r="AD172" s="38"/>
      <c r="AE172" s="38"/>
      <c r="AF172" s="38"/>
      <c r="AG172" s="38"/>
      <c r="AH172" s="38"/>
      <c r="AI172" s="38"/>
      <c r="AJ172" s="38"/>
      <c r="AK172" s="38"/>
      <c r="AL172" s="38"/>
      <c r="AM172" s="38"/>
    </row>
    <row r="173" spans="21:39" ht="12.75" customHeight="1" x14ac:dyDescent="0.35">
      <c r="U173" s="38"/>
      <c r="V173" s="38"/>
      <c r="W173" s="38"/>
      <c r="X173" s="38"/>
      <c r="Y173" s="38"/>
      <c r="Z173" s="38"/>
      <c r="AA173" s="38"/>
      <c r="AB173" s="38"/>
      <c r="AC173" s="38"/>
      <c r="AD173" s="38"/>
      <c r="AE173" s="38"/>
      <c r="AF173" s="38"/>
      <c r="AG173" s="38"/>
      <c r="AH173" s="38"/>
      <c r="AI173" s="38"/>
      <c r="AJ173" s="38"/>
      <c r="AK173" s="38"/>
      <c r="AL173" s="38"/>
      <c r="AM173" s="38"/>
    </row>
    <row r="174" spans="21:39" ht="12.75" customHeight="1" x14ac:dyDescent="0.35">
      <c r="U174" s="38"/>
      <c r="V174" s="38"/>
      <c r="W174" s="38"/>
      <c r="X174" s="38"/>
      <c r="Y174" s="38"/>
      <c r="Z174" s="38"/>
      <c r="AA174" s="38"/>
      <c r="AB174" s="38"/>
      <c r="AC174" s="38"/>
      <c r="AD174" s="38"/>
      <c r="AE174" s="38"/>
      <c r="AF174" s="38"/>
      <c r="AG174" s="38"/>
      <c r="AH174" s="38"/>
      <c r="AI174" s="38"/>
      <c r="AJ174" s="38"/>
      <c r="AK174" s="38"/>
      <c r="AL174" s="38"/>
      <c r="AM174" s="38"/>
    </row>
    <row r="175" spans="21:39" ht="12.75" customHeight="1" x14ac:dyDescent="0.35">
      <c r="U175" s="38"/>
      <c r="V175" s="38"/>
      <c r="W175" s="38"/>
      <c r="X175" s="38"/>
      <c r="Y175" s="38"/>
      <c r="Z175" s="38"/>
      <c r="AA175" s="38"/>
      <c r="AB175" s="38"/>
      <c r="AC175" s="38"/>
      <c r="AD175" s="38"/>
      <c r="AE175" s="38"/>
      <c r="AF175" s="38"/>
      <c r="AG175" s="38"/>
      <c r="AH175" s="38"/>
      <c r="AI175" s="38"/>
      <c r="AJ175" s="38"/>
      <c r="AK175" s="38"/>
      <c r="AL175" s="38"/>
      <c r="AM175" s="38"/>
    </row>
    <row r="176" spans="21:39" ht="12.75" customHeight="1" x14ac:dyDescent="0.35">
      <c r="U176" s="38"/>
      <c r="V176" s="38"/>
      <c r="W176" s="38"/>
      <c r="X176" s="38"/>
      <c r="Y176" s="38"/>
      <c r="Z176" s="38"/>
      <c r="AA176" s="38"/>
      <c r="AB176" s="38"/>
      <c r="AC176" s="38"/>
      <c r="AD176" s="38"/>
      <c r="AE176" s="38"/>
      <c r="AF176" s="38"/>
      <c r="AG176" s="38"/>
      <c r="AH176" s="38"/>
      <c r="AI176" s="38"/>
      <c r="AJ176" s="38"/>
      <c r="AK176" s="38"/>
      <c r="AL176" s="38"/>
      <c r="AM176" s="38"/>
    </row>
    <row r="177" spans="21:39" ht="12.75" customHeight="1" x14ac:dyDescent="0.35">
      <c r="U177" s="38"/>
      <c r="V177" s="38"/>
      <c r="W177" s="38"/>
      <c r="X177" s="38"/>
      <c r="Y177" s="38"/>
      <c r="Z177" s="38"/>
      <c r="AA177" s="38"/>
      <c r="AB177" s="38"/>
      <c r="AC177" s="38"/>
      <c r="AD177" s="38"/>
      <c r="AE177" s="38"/>
      <c r="AF177" s="38"/>
      <c r="AG177" s="38"/>
      <c r="AH177" s="38"/>
      <c r="AI177" s="38"/>
      <c r="AJ177" s="38"/>
      <c r="AK177" s="38"/>
      <c r="AL177" s="38"/>
      <c r="AM177" s="38"/>
    </row>
    <row r="178" spans="21:39" ht="12.75" customHeight="1" x14ac:dyDescent="0.35">
      <c r="U178" s="38"/>
      <c r="V178" s="38"/>
      <c r="W178" s="38"/>
      <c r="X178" s="38"/>
      <c r="Y178" s="38"/>
      <c r="Z178" s="38"/>
      <c r="AA178" s="38"/>
      <c r="AB178" s="38"/>
      <c r="AC178" s="38"/>
      <c r="AD178" s="38"/>
      <c r="AE178" s="38"/>
      <c r="AF178" s="38"/>
      <c r="AG178" s="38"/>
      <c r="AH178" s="38"/>
      <c r="AI178" s="38"/>
      <c r="AJ178" s="38"/>
      <c r="AK178" s="38"/>
      <c r="AL178" s="38"/>
      <c r="AM178" s="38"/>
    </row>
    <row r="179" spans="21:39" ht="12.75" customHeight="1" x14ac:dyDescent="0.35">
      <c r="U179" s="38"/>
      <c r="V179" s="38"/>
      <c r="W179" s="38"/>
      <c r="X179" s="38"/>
      <c r="Y179" s="38"/>
      <c r="Z179" s="38"/>
      <c r="AA179" s="38"/>
      <c r="AB179" s="38"/>
      <c r="AC179" s="38"/>
      <c r="AD179" s="38"/>
      <c r="AE179" s="38"/>
      <c r="AF179" s="38"/>
      <c r="AG179" s="38"/>
      <c r="AH179" s="38"/>
      <c r="AI179" s="38"/>
      <c r="AJ179" s="38"/>
      <c r="AK179" s="38"/>
      <c r="AL179" s="38"/>
      <c r="AM179" s="38"/>
    </row>
    <row r="180" spans="21:39" ht="12.75" customHeight="1" x14ac:dyDescent="0.35">
      <c r="U180" s="38"/>
      <c r="V180" s="38"/>
      <c r="W180" s="38"/>
      <c r="X180" s="38"/>
      <c r="Y180" s="38"/>
      <c r="Z180" s="38"/>
      <c r="AA180" s="38"/>
      <c r="AB180" s="38"/>
      <c r="AC180" s="38"/>
      <c r="AD180" s="38"/>
      <c r="AE180" s="38"/>
      <c r="AF180" s="38"/>
      <c r="AG180" s="38"/>
      <c r="AH180" s="38"/>
      <c r="AI180" s="38"/>
      <c r="AJ180" s="38"/>
      <c r="AK180" s="38"/>
      <c r="AL180" s="38"/>
      <c r="AM180" s="38"/>
    </row>
    <row r="181" spans="21:39" ht="12.75" customHeight="1" x14ac:dyDescent="0.35">
      <c r="U181" s="38"/>
      <c r="V181" s="38"/>
      <c r="W181" s="38"/>
      <c r="X181" s="38"/>
      <c r="Y181" s="38"/>
      <c r="Z181" s="38"/>
      <c r="AA181" s="38"/>
      <c r="AB181" s="38"/>
      <c r="AC181" s="38"/>
      <c r="AD181" s="38"/>
      <c r="AE181" s="38"/>
      <c r="AF181" s="38"/>
      <c r="AG181" s="38"/>
      <c r="AH181" s="38"/>
      <c r="AI181" s="38"/>
      <c r="AJ181" s="38"/>
      <c r="AK181" s="38"/>
      <c r="AL181" s="38"/>
      <c r="AM181" s="38"/>
    </row>
    <row r="182" spans="21:39" ht="12.75" customHeight="1" x14ac:dyDescent="0.35">
      <c r="U182" s="38"/>
      <c r="V182" s="38"/>
      <c r="W182" s="38"/>
      <c r="X182" s="38"/>
      <c r="Y182" s="38"/>
      <c r="Z182" s="38"/>
      <c r="AA182" s="38"/>
      <c r="AB182" s="38"/>
      <c r="AC182" s="38"/>
      <c r="AD182" s="38"/>
      <c r="AE182" s="38"/>
      <c r="AF182" s="38"/>
      <c r="AG182" s="38"/>
      <c r="AH182" s="38"/>
      <c r="AI182" s="38"/>
      <c r="AJ182" s="38"/>
      <c r="AK182" s="38"/>
      <c r="AL182" s="38"/>
      <c r="AM182" s="38"/>
    </row>
    <row r="183" spans="21:39" ht="12.75" customHeight="1" x14ac:dyDescent="0.35"/>
    <row r="184" spans="21:39" ht="12.75" customHeight="1" x14ac:dyDescent="0.35"/>
    <row r="185" spans="21:39" ht="12.75" customHeight="1" x14ac:dyDescent="0.35"/>
    <row r="186" spans="21:39" ht="12.75" customHeight="1" x14ac:dyDescent="0.35"/>
    <row r="187" spans="21:39" ht="12.75" customHeight="1" x14ac:dyDescent="0.35"/>
    <row r="188" spans="21:39" ht="12.75" customHeight="1" x14ac:dyDescent="0.35"/>
    <row r="189" spans="21:39" ht="12.75" customHeight="1" x14ac:dyDescent="0.35"/>
    <row r="190" spans="21:39" ht="12.75" customHeight="1" x14ac:dyDescent="0.35"/>
    <row r="191" spans="21:39" ht="12.75" customHeight="1" x14ac:dyDescent="0.35"/>
    <row r="192" spans="21:39"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2">
    <mergeCell ref="A7:B7"/>
    <mergeCell ref="A8:B8"/>
    <mergeCell ref="C8:F8"/>
    <mergeCell ref="A9:B9"/>
    <mergeCell ref="C9:F9"/>
    <mergeCell ref="C7:F7"/>
    <mergeCell ref="A1:I1"/>
    <mergeCell ref="A2:I2"/>
    <mergeCell ref="A5:B5"/>
    <mergeCell ref="C5:F5"/>
    <mergeCell ref="A6:B6"/>
    <mergeCell ref="C6:F6"/>
  </mergeCells>
  <pageMargins left="0.7" right="0.7" top="0.75" bottom="0.75" header="0" footer="0"/>
  <pageSetup paperSize="9" orientation="portrait"/>
  <headerFooter>
    <oddFooter>&amp;L#000000Público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000"/>
  <sheetViews>
    <sheetView workbookViewId="0"/>
  </sheetViews>
  <sheetFormatPr defaultColWidth="12.59765625" defaultRowHeight="15" customHeight="1" x14ac:dyDescent="0.35"/>
  <cols>
    <col min="1" max="1" width="14.59765625" customWidth="1"/>
    <col min="2" max="2" width="6.46484375" customWidth="1"/>
    <col min="3" max="3" width="15.59765625" customWidth="1"/>
    <col min="4" max="4" width="12" customWidth="1"/>
    <col min="5" max="7" width="8.59765625" customWidth="1"/>
    <col min="8" max="8" width="14" customWidth="1"/>
    <col min="9" max="11" width="8.59765625" customWidth="1"/>
    <col min="12" max="12" width="10.3984375" customWidth="1"/>
    <col min="13" max="16" width="8.59765625" customWidth="1"/>
    <col min="17" max="17" width="9.46484375" customWidth="1"/>
    <col min="18" max="18" width="10.1328125" customWidth="1"/>
    <col min="19" max="21" width="8.59765625" customWidth="1"/>
    <col min="22" max="22" width="10.46484375" customWidth="1"/>
    <col min="23" max="26" width="8.59765625" customWidth="1"/>
    <col min="27" max="27" width="10.1328125" customWidth="1"/>
    <col min="28" max="28" width="8.59765625" customWidth="1"/>
  </cols>
  <sheetData>
    <row r="1" spans="1:28" ht="12.75" customHeight="1" x14ac:dyDescent="0.7">
      <c r="A1" s="234" t="s">
        <v>80</v>
      </c>
      <c r="B1" s="188"/>
      <c r="C1" s="188"/>
      <c r="D1" s="188"/>
      <c r="E1" s="188"/>
      <c r="F1" s="188"/>
      <c r="G1" s="188"/>
      <c r="H1" s="188"/>
      <c r="I1" s="188"/>
    </row>
    <row r="2" spans="1:28" ht="12.75" customHeight="1" x14ac:dyDescent="0.5">
      <c r="A2" s="235" t="s">
        <v>81</v>
      </c>
      <c r="B2" s="188"/>
      <c r="C2" s="188"/>
      <c r="D2" s="188"/>
      <c r="E2" s="188"/>
      <c r="F2" s="188"/>
      <c r="G2" s="188"/>
      <c r="H2" s="188"/>
      <c r="I2" s="188"/>
    </row>
    <row r="3" spans="1:28" ht="12.75" customHeight="1" x14ac:dyDescent="0.35">
      <c r="A3" s="40"/>
      <c r="B3" s="38"/>
      <c r="C3" s="38"/>
      <c r="D3" s="38"/>
      <c r="E3" s="38"/>
      <c r="F3" s="38"/>
      <c r="G3" s="38"/>
      <c r="H3" s="38"/>
      <c r="I3" s="38"/>
    </row>
    <row r="4" spans="1:28" ht="12.75" customHeight="1" x14ac:dyDescent="0.35">
      <c r="A4" s="40"/>
      <c r="B4" s="38"/>
      <c r="C4" s="38"/>
      <c r="D4" s="38"/>
      <c r="E4" s="38"/>
      <c r="F4" s="38"/>
      <c r="G4" s="38"/>
      <c r="H4" s="38"/>
      <c r="I4" s="38"/>
    </row>
    <row r="5" spans="1:28" ht="12.75" customHeight="1" x14ac:dyDescent="0.4">
      <c r="A5" s="236" t="s">
        <v>82</v>
      </c>
      <c r="B5" s="237"/>
      <c r="C5" s="238"/>
      <c r="D5" s="233"/>
      <c r="E5" s="233"/>
      <c r="F5" s="237"/>
      <c r="G5" s="38"/>
      <c r="H5" s="38"/>
      <c r="I5" s="38"/>
      <c r="N5" s="115"/>
    </row>
    <row r="6" spans="1:28" ht="12.75" customHeight="1" x14ac:dyDescent="0.4">
      <c r="A6" s="239" t="s">
        <v>83</v>
      </c>
      <c r="B6" s="240"/>
      <c r="C6" s="241"/>
      <c r="D6" s="212"/>
      <c r="E6" s="212"/>
      <c r="F6" s="240"/>
      <c r="G6" s="38"/>
      <c r="H6" s="38"/>
      <c r="I6" s="38"/>
    </row>
    <row r="7" spans="1:28" ht="12.75" customHeight="1" x14ac:dyDescent="0.4">
      <c r="A7" s="239" t="s">
        <v>84</v>
      </c>
      <c r="B7" s="240"/>
      <c r="C7" s="241"/>
      <c r="D7" s="212"/>
      <c r="E7" s="212"/>
      <c r="F7" s="240"/>
      <c r="G7" s="38"/>
      <c r="H7" s="38"/>
      <c r="I7" s="38"/>
    </row>
    <row r="8" spans="1:28" ht="12.75" customHeight="1" x14ac:dyDescent="0.4">
      <c r="A8" s="239" t="s">
        <v>85</v>
      </c>
      <c r="B8" s="240"/>
      <c r="C8" s="241"/>
      <c r="D8" s="212"/>
      <c r="E8" s="212"/>
      <c r="F8" s="240"/>
      <c r="G8" s="38"/>
      <c r="H8" s="38"/>
      <c r="I8" s="38"/>
    </row>
    <row r="9" spans="1:28" ht="12.75" customHeight="1" x14ac:dyDescent="0.4">
      <c r="A9" s="242" t="s">
        <v>86</v>
      </c>
      <c r="B9" s="243"/>
      <c r="C9" s="244"/>
      <c r="D9" s="214"/>
      <c r="E9" s="214"/>
      <c r="F9" s="243"/>
      <c r="G9" s="38"/>
      <c r="H9" s="38"/>
      <c r="I9" s="38"/>
      <c r="J9" s="116" t="s">
        <v>196</v>
      </c>
    </row>
    <row r="10" spans="1:28" ht="12.75" customHeight="1" x14ac:dyDescent="0.35">
      <c r="A10" s="40"/>
      <c r="B10" s="38"/>
      <c r="C10" s="38"/>
      <c r="D10" s="38"/>
      <c r="E10" s="38"/>
      <c r="F10" s="38"/>
      <c r="G10" s="38"/>
      <c r="H10" s="38"/>
      <c r="I10" s="38"/>
    </row>
    <row r="11" spans="1:28" ht="12.75" customHeight="1" x14ac:dyDescent="0.35">
      <c r="A11" s="245" t="s">
        <v>87</v>
      </c>
      <c r="B11" s="212"/>
      <c r="C11" s="212"/>
      <c r="D11" s="212"/>
      <c r="E11" s="212"/>
      <c r="F11" s="212"/>
      <c r="G11" s="212"/>
      <c r="H11" s="212"/>
      <c r="I11" s="212"/>
      <c r="J11" s="212"/>
      <c r="K11" s="212"/>
      <c r="L11" s="196"/>
      <c r="N11" s="38"/>
    </row>
    <row r="12" spans="1:28" ht="12.75" customHeight="1" x14ac:dyDescent="0.35">
      <c r="A12" s="118" t="s">
        <v>197</v>
      </c>
      <c r="B12" s="118" t="s">
        <v>91</v>
      </c>
      <c r="C12" s="118" t="s">
        <v>93</v>
      </c>
      <c r="D12" s="118" t="s">
        <v>94</v>
      </c>
      <c r="E12" s="118" t="s">
        <v>198</v>
      </c>
      <c r="G12" s="118" t="s">
        <v>199</v>
      </c>
      <c r="H12" s="118" t="s">
        <v>197</v>
      </c>
      <c r="I12" s="118" t="s">
        <v>91</v>
      </c>
      <c r="J12" s="118" t="s">
        <v>200</v>
      </c>
      <c r="K12" s="118" t="s">
        <v>201</v>
      </c>
      <c r="L12" s="118" t="s">
        <v>202</v>
      </c>
      <c r="M12" s="119" t="s">
        <v>203</v>
      </c>
      <c r="N12" s="120" t="s">
        <v>91</v>
      </c>
      <c r="O12" s="120" t="s">
        <v>200</v>
      </c>
      <c r="P12" s="118" t="s">
        <v>201</v>
      </c>
      <c r="Q12" s="120" t="s">
        <v>202</v>
      </c>
      <c r="R12" s="120" t="s">
        <v>204</v>
      </c>
      <c r="S12" s="120" t="s">
        <v>91</v>
      </c>
      <c r="T12" s="120" t="s">
        <v>200</v>
      </c>
      <c r="U12" s="118" t="s">
        <v>201</v>
      </c>
      <c r="V12" s="120" t="s">
        <v>202</v>
      </c>
      <c r="W12" s="119" t="s">
        <v>205</v>
      </c>
      <c r="X12" s="120" t="s">
        <v>91</v>
      </c>
      <c r="Y12" s="120" t="s">
        <v>200</v>
      </c>
      <c r="Z12" s="118" t="s">
        <v>201</v>
      </c>
      <c r="AA12" s="120" t="s">
        <v>54</v>
      </c>
      <c r="AB12" s="40"/>
    </row>
    <row r="13" spans="1:28" ht="12.75" customHeight="1" x14ac:dyDescent="0.35">
      <c r="A13" s="121">
        <v>1</v>
      </c>
      <c r="B13" s="121">
        <f>'Duals Elimination'!B13</f>
        <v>23</v>
      </c>
      <c r="C13" s="57" t="str">
        <f>'Duals Elimination'!D13</f>
        <v xml:space="preserve">Smith </v>
      </c>
      <c r="D13" s="57" t="str">
        <f>'Duals Elimination'!E13</f>
        <v>Lucy</v>
      </c>
      <c r="E13" s="121">
        <f>'Duals Elimination'!T13</f>
        <v>0.26700000000000002</v>
      </c>
      <c r="H13" s="122">
        <v>1</v>
      </c>
      <c r="I13" s="122">
        <f>B13</f>
        <v>23</v>
      </c>
      <c r="J13" s="122" t="str">
        <f t="shared" ref="J13:J28" si="0">RANK(VLOOKUP(I13,$B$13:$E$28,4,FALSE),$E$13:$E$28,0) &amp; " " &amp; VLOOKUP(I13,$B$13:$E$28,2,FALSE)</f>
        <v xml:space="preserve">1 Smith </v>
      </c>
      <c r="K13" s="122"/>
      <c r="L13" s="121"/>
      <c r="N13" s="122">
        <f>L13</f>
        <v>0</v>
      </c>
      <c r="O13" s="122" t="str">
        <f t="shared" ref="O13:O20" si="1">RANK(VLOOKUP(N13,$B$13:$E$28,4,FALSE),$E$13:$E$28,0) &amp; " " &amp; VLOOKUP(N13,$B$13:$E$28,2,FALSE)</f>
        <v>2 0</v>
      </c>
      <c r="P13" s="122"/>
      <c r="Q13" s="121"/>
      <c r="R13" s="38"/>
      <c r="S13" s="122">
        <f>Q13</f>
        <v>0</v>
      </c>
      <c r="T13" s="123" t="str">
        <f t="shared" ref="T13:T16" si="2">RANK(VLOOKUP(S13,$B$13:$E$28,4,FALSE),$E$13:$E$28,0) &amp; " " &amp; VLOOKUP(S13,$B$13:$E$28,2,FALSE)</f>
        <v>2 0</v>
      </c>
      <c r="U13" s="123"/>
      <c r="V13" s="121"/>
      <c r="X13" s="122">
        <f>V13</f>
        <v>0</v>
      </c>
      <c r="Y13" s="122" t="str">
        <f t="shared" ref="Y13:Y14" si="3">RANK(VLOOKUP(X13,$B$13:$E$28,4,FALSE),$E$13:$E$28,0) &amp; " " &amp; VLOOKUP(X13,$B$13:$E$28,2,FALSE)</f>
        <v>2 0</v>
      </c>
      <c r="Z13" s="122"/>
      <c r="AA13" s="121"/>
      <c r="AB13" s="40"/>
    </row>
    <row r="14" spans="1:28" ht="12.75" customHeight="1" x14ac:dyDescent="0.35">
      <c r="A14" s="121">
        <v>2</v>
      </c>
      <c r="B14" s="121">
        <f>'Duals Elimination'!B14</f>
        <v>0</v>
      </c>
      <c r="C14" s="57">
        <f>'Duals Elimination'!D14</f>
        <v>0</v>
      </c>
      <c r="D14" s="57">
        <f>'Duals Elimination'!E14</f>
        <v>0</v>
      </c>
      <c r="E14" s="121">
        <f>'Duals Elimination'!T14</f>
        <v>0</v>
      </c>
      <c r="H14" s="122">
        <v>16</v>
      </c>
      <c r="I14" s="122">
        <f>B28</f>
        <v>0</v>
      </c>
      <c r="J14" s="122" t="str">
        <f t="shared" si="0"/>
        <v>2 0</v>
      </c>
      <c r="K14" s="122"/>
      <c r="L14" s="40"/>
      <c r="N14" s="122">
        <f>L15</f>
        <v>0</v>
      </c>
      <c r="O14" s="122" t="str">
        <f t="shared" si="1"/>
        <v>2 0</v>
      </c>
      <c r="P14" s="122"/>
      <c r="Q14" s="40"/>
      <c r="R14" s="38"/>
      <c r="S14" s="122">
        <f>Q15</f>
        <v>0</v>
      </c>
      <c r="T14" s="123" t="str">
        <f t="shared" si="2"/>
        <v>2 0</v>
      </c>
      <c r="U14" s="123"/>
      <c r="V14" s="40"/>
      <c r="X14" s="122">
        <f>V15</f>
        <v>0</v>
      </c>
      <c r="Y14" s="122" t="str">
        <f t="shared" si="3"/>
        <v>2 0</v>
      </c>
      <c r="Z14" s="124"/>
      <c r="AA14" s="120" t="s">
        <v>55</v>
      </c>
      <c r="AB14" s="40"/>
    </row>
    <row r="15" spans="1:28" ht="12.75" customHeight="1" x14ac:dyDescent="0.35">
      <c r="A15" s="121">
        <v>3</v>
      </c>
      <c r="B15" s="121">
        <f>'Duals Elimination'!B15</f>
        <v>0</v>
      </c>
      <c r="C15" s="57">
        <f>'Duals Elimination'!D15</f>
        <v>0</v>
      </c>
      <c r="D15" s="57">
        <f>'Duals Elimination'!E15</f>
        <v>0</v>
      </c>
      <c r="E15" s="121">
        <f>'Duals Elimination'!T15</f>
        <v>0</v>
      </c>
      <c r="H15" s="125">
        <v>9</v>
      </c>
      <c r="I15" s="125">
        <f>B21</f>
        <v>0</v>
      </c>
      <c r="J15" s="125" t="str">
        <f t="shared" si="0"/>
        <v>2 0</v>
      </c>
      <c r="K15" s="125"/>
      <c r="L15" s="125"/>
      <c r="N15" s="125">
        <f>L17</f>
        <v>0</v>
      </c>
      <c r="O15" s="125" t="str">
        <f t="shared" si="1"/>
        <v>2 0</v>
      </c>
      <c r="P15" s="125"/>
      <c r="Q15" s="125"/>
      <c r="R15" s="38"/>
      <c r="S15" s="125">
        <f>Q17</f>
        <v>0</v>
      </c>
      <c r="T15" s="126" t="str">
        <f t="shared" si="2"/>
        <v>2 0</v>
      </c>
      <c r="U15" s="126"/>
      <c r="V15" s="125"/>
      <c r="X15" s="40"/>
      <c r="Y15" s="40"/>
      <c r="Z15" s="40"/>
      <c r="AA15" s="121"/>
      <c r="AB15" s="40"/>
    </row>
    <row r="16" spans="1:28" ht="12.75" customHeight="1" x14ac:dyDescent="0.35">
      <c r="A16" s="121">
        <v>4</v>
      </c>
      <c r="B16" s="121">
        <f>'Duals Elimination'!B16</f>
        <v>0</v>
      </c>
      <c r="C16" s="57">
        <f>'Duals Elimination'!D16</f>
        <v>0</v>
      </c>
      <c r="D16" s="57">
        <f>'Duals Elimination'!E16</f>
        <v>0</v>
      </c>
      <c r="E16" s="121">
        <f>'Duals Elimination'!T16</f>
        <v>0</v>
      </c>
      <c r="H16" s="125">
        <v>8</v>
      </c>
      <c r="I16" s="125">
        <f>B20</f>
        <v>0</v>
      </c>
      <c r="J16" s="125" t="str">
        <f t="shared" si="0"/>
        <v>2 0</v>
      </c>
      <c r="K16" s="125"/>
      <c r="L16" s="127"/>
      <c r="N16" s="125">
        <f>L19</f>
        <v>0</v>
      </c>
      <c r="O16" s="125" t="str">
        <f t="shared" si="1"/>
        <v>2 0</v>
      </c>
      <c r="P16" s="125"/>
      <c r="Q16" s="127"/>
      <c r="R16" s="38"/>
      <c r="S16" s="125">
        <f>Q19</f>
        <v>0</v>
      </c>
      <c r="T16" s="126" t="str">
        <f t="shared" si="2"/>
        <v>2 0</v>
      </c>
      <c r="U16" s="126"/>
      <c r="V16" s="115"/>
      <c r="X16" s="40"/>
      <c r="Y16" s="40"/>
      <c r="Z16" s="40"/>
      <c r="AA16" s="40"/>
      <c r="AB16" s="40"/>
    </row>
    <row r="17" spans="1:28" ht="12.75" customHeight="1" x14ac:dyDescent="0.35">
      <c r="A17" s="121">
        <v>5</v>
      </c>
      <c r="B17" s="121">
        <f>'Duals Elimination'!B17</f>
        <v>0</v>
      </c>
      <c r="C17" s="57">
        <f>'Duals Elimination'!D17</f>
        <v>0</v>
      </c>
      <c r="D17" s="57">
        <f>'Duals Elimination'!E17</f>
        <v>0</v>
      </c>
      <c r="E17" s="121">
        <f>'Duals Elimination'!T17</f>
        <v>0</v>
      </c>
      <c r="H17" s="122">
        <v>5</v>
      </c>
      <c r="I17" s="122">
        <f>B17</f>
        <v>0</v>
      </c>
      <c r="J17" s="122" t="str">
        <f t="shared" si="0"/>
        <v>2 0</v>
      </c>
      <c r="K17" s="122"/>
      <c r="L17" s="121"/>
      <c r="N17" s="122">
        <f>L21</f>
        <v>0</v>
      </c>
      <c r="O17" s="122" t="str">
        <f t="shared" si="1"/>
        <v>2 0</v>
      </c>
      <c r="P17" s="122"/>
      <c r="Q17" s="121"/>
      <c r="W17" s="119" t="s">
        <v>206</v>
      </c>
      <c r="X17" s="120" t="s">
        <v>91</v>
      </c>
      <c r="Y17" s="120" t="s">
        <v>200</v>
      </c>
      <c r="Z17" s="118" t="s">
        <v>201</v>
      </c>
      <c r="AA17" s="120" t="s">
        <v>56</v>
      </c>
      <c r="AB17" s="40"/>
    </row>
    <row r="18" spans="1:28" ht="12.75" customHeight="1" x14ac:dyDescent="0.35">
      <c r="A18" s="121">
        <v>6</v>
      </c>
      <c r="B18" s="121">
        <f>'Duals Elimination'!B18</f>
        <v>0</v>
      </c>
      <c r="C18" s="57">
        <f>'Duals Elimination'!D18</f>
        <v>0</v>
      </c>
      <c r="D18" s="57">
        <f>'Duals Elimination'!E18</f>
        <v>0</v>
      </c>
      <c r="E18" s="121">
        <f>'Duals Elimination'!T18</f>
        <v>0</v>
      </c>
      <c r="H18" s="122">
        <v>12</v>
      </c>
      <c r="I18" s="122">
        <f>B24</f>
        <v>0</v>
      </c>
      <c r="J18" s="122" t="str">
        <f t="shared" si="0"/>
        <v>2 0</v>
      </c>
      <c r="K18" s="122"/>
      <c r="L18" s="40"/>
      <c r="N18" s="122">
        <f>L23</f>
        <v>0</v>
      </c>
      <c r="O18" s="122" t="str">
        <f t="shared" si="1"/>
        <v>2 0</v>
      </c>
      <c r="P18" s="122"/>
      <c r="Q18" s="40"/>
      <c r="X18" s="125"/>
      <c r="Y18" s="125" t="str">
        <f t="shared" ref="Y18:Y19" si="4">RANK(VLOOKUP(X18,$B$13:$E$28,4,FALSE),$E$13:$E$28,0) &amp; " " &amp; VLOOKUP(X18,$B$13:$E$28,2,FALSE)</f>
        <v>2 0</v>
      </c>
      <c r="Z18" s="125"/>
      <c r="AA18" s="121"/>
      <c r="AB18" s="40"/>
    </row>
    <row r="19" spans="1:28" ht="12.75" customHeight="1" x14ac:dyDescent="0.35">
      <c r="A19" s="121">
        <v>7</v>
      </c>
      <c r="B19" s="121">
        <f>'Duals Elimination'!B19</f>
        <v>0</v>
      </c>
      <c r="C19" s="57">
        <f>'Duals Elimination'!D19</f>
        <v>0</v>
      </c>
      <c r="D19" s="57">
        <f>'Duals Elimination'!E19</f>
        <v>0</v>
      </c>
      <c r="E19" s="121">
        <f>'Duals Elimination'!T19</f>
        <v>0</v>
      </c>
      <c r="H19" s="125">
        <v>4</v>
      </c>
      <c r="I19" s="125">
        <f>B16</f>
        <v>0</v>
      </c>
      <c r="J19" s="125" t="str">
        <f t="shared" si="0"/>
        <v>2 0</v>
      </c>
      <c r="K19" s="125"/>
      <c r="L19" s="125"/>
      <c r="N19" s="125">
        <f>L25</f>
        <v>0</v>
      </c>
      <c r="O19" s="125" t="str">
        <f t="shared" si="1"/>
        <v>2 0</v>
      </c>
      <c r="P19" s="125"/>
      <c r="Q19" s="125"/>
      <c r="X19" s="125"/>
      <c r="Y19" s="125" t="str">
        <f t="shared" si="4"/>
        <v>2 0</v>
      </c>
      <c r="Z19" s="128"/>
      <c r="AA19" s="120" t="s">
        <v>57</v>
      </c>
      <c r="AB19" s="40"/>
    </row>
    <row r="20" spans="1:28" ht="12.75" customHeight="1" x14ac:dyDescent="0.35">
      <c r="A20" s="121">
        <v>8</v>
      </c>
      <c r="B20" s="121">
        <f>'Duals Elimination'!B20</f>
        <v>0</v>
      </c>
      <c r="C20" s="57">
        <f>'Duals Elimination'!D20</f>
        <v>0</v>
      </c>
      <c r="D20" s="57">
        <f>'Duals Elimination'!E20</f>
        <v>0</v>
      </c>
      <c r="E20" s="121">
        <f>'Duals Elimination'!T20</f>
        <v>0</v>
      </c>
      <c r="H20" s="125">
        <v>13</v>
      </c>
      <c r="I20" s="125">
        <f>B25</f>
        <v>0</v>
      </c>
      <c r="J20" s="125" t="str">
        <f t="shared" si="0"/>
        <v>2 0</v>
      </c>
      <c r="K20" s="125"/>
      <c r="L20" s="127"/>
      <c r="N20" s="125">
        <f>L27</f>
        <v>0</v>
      </c>
      <c r="O20" s="125" t="str">
        <f t="shared" si="1"/>
        <v>2 0</v>
      </c>
      <c r="P20" s="125"/>
      <c r="Q20" s="127"/>
      <c r="X20" s="40"/>
      <c r="Y20" s="40"/>
      <c r="Z20" s="40"/>
      <c r="AA20" s="121"/>
      <c r="AB20" s="40"/>
    </row>
    <row r="21" spans="1:28" ht="12.75" customHeight="1" x14ac:dyDescent="0.35">
      <c r="A21" s="121">
        <v>9</v>
      </c>
      <c r="B21" s="121">
        <f>'Duals Elimination'!B21</f>
        <v>0</v>
      </c>
      <c r="C21" s="57">
        <f>'Duals Elimination'!D21</f>
        <v>0</v>
      </c>
      <c r="D21" s="57">
        <f>'Duals Elimination'!E21</f>
        <v>0</v>
      </c>
      <c r="E21" s="121">
        <f>'Duals Elimination'!T21</f>
        <v>0</v>
      </c>
      <c r="H21" s="122">
        <v>3</v>
      </c>
      <c r="I21" s="122">
        <f>B15</f>
        <v>0</v>
      </c>
      <c r="J21" s="122" t="str">
        <f t="shared" si="0"/>
        <v>2 0</v>
      </c>
      <c r="K21" s="122"/>
      <c r="L21" s="121"/>
    </row>
    <row r="22" spans="1:28" ht="12.75" customHeight="1" x14ac:dyDescent="0.35">
      <c r="A22" s="121">
        <v>10</v>
      </c>
      <c r="B22" s="121">
        <f>'Duals Elimination'!B22</f>
        <v>0</v>
      </c>
      <c r="C22" s="57">
        <f>'Duals Elimination'!D22</f>
        <v>0</v>
      </c>
      <c r="D22" s="57">
        <f>'Duals Elimination'!E22</f>
        <v>0</v>
      </c>
      <c r="E22" s="121">
        <f>'Duals Elimination'!T22</f>
        <v>0</v>
      </c>
      <c r="H22" s="122">
        <v>14</v>
      </c>
      <c r="I22" s="122">
        <f>B26</f>
        <v>0</v>
      </c>
      <c r="J22" s="122" t="str">
        <f t="shared" si="0"/>
        <v>2 0</v>
      </c>
      <c r="K22" s="122"/>
      <c r="L22" s="40"/>
    </row>
    <row r="23" spans="1:28" ht="12.75" customHeight="1" x14ac:dyDescent="0.35">
      <c r="A23" s="121">
        <v>11</v>
      </c>
      <c r="B23" s="121">
        <f>'Duals Elimination'!B23</f>
        <v>0</v>
      </c>
      <c r="C23" s="57">
        <f>'Duals Elimination'!D23</f>
        <v>0</v>
      </c>
      <c r="D23" s="57">
        <f>'Duals Elimination'!E23</f>
        <v>0</v>
      </c>
      <c r="E23" s="121">
        <f>'Duals Elimination'!T23</f>
        <v>0</v>
      </c>
      <c r="H23" s="125">
        <v>6</v>
      </c>
      <c r="I23" s="125">
        <f>B18</f>
        <v>0</v>
      </c>
      <c r="J23" s="125" t="str">
        <f t="shared" si="0"/>
        <v>2 0</v>
      </c>
      <c r="K23" s="125"/>
      <c r="L23" s="125"/>
    </row>
    <row r="24" spans="1:28" ht="12.75" customHeight="1" x14ac:dyDescent="0.35">
      <c r="A24" s="121">
        <v>12</v>
      </c>
      <c r="B24" s="121">
        <f>'Duals Elimination'!B24</f>
        <v>0</v>
      </c>
      <c r="C24" s="57">
        <f>'Duals Elimination'!D24</f>
        <v>0</v>
      </c>
      <c r="D24" s="57">
        <f>'Duals Elimination'!E24</f>
        <v>0</v>
      </c>
      <c r="E24" s="121">
        <f>'Duals Elimination'!T24</f>
        <v>0</v>
      </c>
      <c r="H24" s="125">
        <v>11</v>
      </c>
      <c r="I24" s="125">
        <f>B23</f>
        <v>0</v>
      </c>
      <c r="J24" s="125" t="str">
        <f t="shared" si="0"/>
        <v>2 0</v>
      </c>
      <c r="K24" s="125"/>
      <c r="L24" s="127"/>
    </row>
    <row r="25" spans="1:28" ht="12.75" customHeight="1" x14ac:dyDescent="0.35">
      <c r="A25" s="121">
        <v>13</v>
      </c>
      <c r="B25" s="121">
        <f>'Duals Elimination'!B25</f>
        <v>0</v>
      </c>
      <c r="C25" s="57">
        <f>'Duals Elimination'!D25</f>
        <v>0</v>
      </c>
      <c r="D25" s="57">
        <f>'Duals Elimination'!E25</f>
        <v>0</v>
      </c>
      <c r="E25" s="121">
        <f>'Duals Elimination'!T25</f>
        <v>0</v>
      </c>
      <c r="H25" s="122">
        <v>7</v>
      </c>
      <c r="I25" s="122">
        <f>B19</f>
        <v>0</v>
      </c>
      <c r="J25" s="122" t="str">
        <f t="shared" si="0"/>
        <v>2 0</v>
      </c>
      <c r="K25" s="122"/>
      <c r="L25" s="121"/>
    </row>
    <row r="26" spans="1:28" ht="12.75" customHeight="1" x14ac:dyDescent="0.35">
      <c r="A26" s="121">
        <v>14</v>
      </c>
      <c r="B26" s="121">
        <f>'Duals Elimination'!B26</f>
        <v>0</v>
      </c>
      <c r="C26" s="57">
        <f>'Duals Elimination'!D26</f>
        <v>0</v>
      </c>
      <c r="D26" s="57">
        <f>'Duals Elimination'!E26</f>
        <v>0</v>
      </c>
      <c r="E26" s="121">
        <f>'Duals Elimination'!T26</f>
        <v>0</v>
      </c>
      <c r="H26" s="122">
        <v>10</v>
      </c>
      <c r="I26" s="122">
        <f>B22</f>
        <v>0</v>
      </c>
      <c r="J26" s="122" t="str">
        <f t="shared" si="0"/>
        <v>2 0</v>
      </c>
      <c r="K26" s="122"/>
      <c r="L26" s="40"/>
      <c r="V26" s="129"/>
    </row>
    <row r="27" spans="1:28" ht="12.75" customHeight="1" x14ac:dyDescent="0.35">
      <c r="A27" s="121">
        <v>15</v>
      </c>
      <c r="B27" s="121">
        <f>'Duals Elimination'!B27</f>
        <v>0</v>
      </c>
      <c r="C27" s="57">
        <f>'Duals Elimination'!D27</f>
        <v>0</v>
      </c>
      <c r="D27" s="57">
        <f>'Duals Elimination'!E27</f>
        <v>0</v>
      </c>
      <c r="E27" s="121">
        <f>'Duals Elimination'!T27</f>
        <v>0</v>
      </c>
      <c r="H27" s="125">
        <v>15</v>
      </c>
      <c r="I27" s="125">
        <f>B27</f>
        <v>0</v>
      </c>
      <c r="J27" s="125" t="str">
        <f t="shared" si="0"/>
        <v>2 0</v>
      </c>
      <c r="K27" s="125"/>
      <c r="L27" s="125"/>
    </row>
    <row r="28" spans="1:28" ht="12.75" customHeight="1" x14ac:dyDescent="0.35">
      <c r="A28" s="121">
        <v>16</v>
      </c>
      <c r="B28" s="121">
        <f>'Duals Elimination'!B28</f>
        <v>0</v>
      </c>
      <c r="C28" s="57">
        <f>'Duals Elimination'!D28</f>
        <v>0</v>
      </c>
      <c r="D28" s="57">
        <f>'Duals Elimination'!E28</f>
        <v>0</v>
      </c>
      <c r="E28" s="121">
        <f>'Duals Elimination'!T28</f>
        <v>0</v>
      </c>
      <c r="H28" s="125">
        <v>2</v>
      </c>
      <c r="I28" s="125">
        <f>B14</f>
        <v>0</v>
      </c>
      <c r="J28" s="125" t="str">
        <f t="shared" si="0"/>
        <v>2 0</v>
      </c>
      <c r="K28" s="125"/>
      <c r="L28" s="127"/>
      <c r="M28" s="129"/>
    </row>
    <row r="29" spans="1:28" ht="12.75" customHeight="1" x14ac:dyDescent="0.35"/>
    <row r="30" spans="1:28" ht="12.75" customHeight="1" x14ac:dyDescent="0.35"/>
    <row r="31" spans="1:28" ht="12.75" customHeight="1" x14ac:dyDescent="0.35"/>
    <row r="32" spans="1:28" ht="12.75" customHeight="1" x14ac:dyDescent="0.35">
      <c r="A32" s="245" t="s">
        <v>104</v>
      </c>
      <c r="B32" s="212"/>
      <c r="C32" s="212"/>
      <c r="D32" s="212"/>
      <c r="E32" s="212"/>
      <c r="F32" s="212"/>
      <c r="G32" s="212"/>
      <c r="H32" s="212"/>
      <c r="I32" s="212"/>
      <c r="J32" s="212"/>
      <c r="K32" s="212"/>
      <c r="L32" s="196"/>
    </row>
    <row r="33" spans="1:27" ht="12.75" customHeight="1" x14ac:dyDescent="0.35">
      <c r="A33" s="118" t="s">
        <v>197</v>
      </c>
      <c r="B33" s="118" t="s">
        <v>91</v>
      </c>
      <c r="C33" s="118" t="s">
        <v>93</v>
      </c>
      <c r="D33" s="118" t="s">
        <v>94</v>
      </c>
      <c r="E33" s="118" t="s">
        <v>198</v>
      </c>
      <c r="G33" s="118" t="s">
        <v>199</v>
      </c>
      <c r="H33" s="118" t="s">
        <v>197</v>
      </c>
      <c r="I33" s="118" t="s">
        <v>91</v>
      </c>
      <c r="J33" s="118" t="s">
        <v>200</v>
      </c>
      <c r="K33" s="118" t="s">
        <v>201</v>
      </c>
      <c r="L33" s="118" t="s">
        <v>202</v>
      </c>
      <c r="M33" s="119" t="s">
        <v>203</v>
      </c>
      <c r="N33" s="120" t="s">
        <v>91</v>
      </c>
      <c r="O33" s="120" t="s">
        <v>200</v>
      </c>
      <c r="P33" s="118" t="s">
        <v>201</v>
      </c>
      <c r="Q33" s="120" t="s">
        <v>202</v>
      </c>
      <c r="R33" s="120" t="s">
        <v>204</v>
      </c>
      <c r="S33" s="120" t="s">
        <v>91</v>
      </c>
      <c r="T33" s="120" t="s">
        <v>200</v>
      </c>
      <c r="U33" s="118" t="s">
        <v>201</v>
      </c>
      <c r="V33" s="120" t="s">
        <v>202</v>
      </c>
      <c r="W33" s="119" t="s">
        <v>205</v>
      </c>
      <c r="X33" s="120" t="s">
        <v>91</v>
      </c>
      <c r="Y33" s="120" t="s">
        <v>200</v>
      </c>
      <c r="Z33" s="118" t="s">
        <v>201</v>
      </c>
      <c r="AA33" s="120" t="s">
        <v>54</v>
      </c>
    </row>
    <row r="34" spans="1:27" ht="12.75" customHeight="1" x14ac:dyDescent="0.35">
      <c r="A34" s="121">
        <v>1</v>
      </c>
      <c r="B34" s="121">
        <f>'Duals Elimination'!B41</f>
        <v>97</v>
      </c>
      <c r="C34" s="57" t="str">
        <f>'Duals Elimination'!D41</f>
        <v>Smith</v>
      </c>
      <c r="D34" s="57" t="str">
        <f>'Duals Elimination'!E41</f>
        <v>John</v>
      </c>
      <c r="E34" s="121">
        <f>'Duals Elimination'!T13</f>
        <v>0.26700000000000002</v>
      </c>
      <c r="H34" s="122">
        <v>1</v>
      </c>
      <c r="I34" s="122">
        <f>B34</f>
        <v>97</v>
      </c>
      <c r="J34" s="122" t="str">
        <f t="shared" ref="J34:J49" si="5">RANK(VLOOKUP(I34,$B$34:$E$49,4,FALSE),$E$34:$E$49,0) &amp; " " &amp; VLOOKUP(I34,$B$34:$E$49,2,FALSE)</f>
        <v>1 Smith</v>
      </c>
      <c r="K34" s="122"/>
      <c r="L34" s="121"/>
      <c r="N34" s="122">
        <f>L34</f>
        <v>0</v>
      </c>
      <c r="O34" s="122" t="str">
        <f t="shared" ref="O34:O41" si="6">RANK(VLOOKUP(N34,$B$34:$E$49,4,FALSE),$E$34:$E$49,0) &amp; " " &amp; VLOOKUP(N34,$B$34:$E$49,2,FALSE)</f>
        <v>2 0</v>
      </c>
      <c r="P34" s="122"/>
      <c r="Q34" s="121"/>
      <c r="R34" s="38"/>
      <c r="S34" s="122">
        <f>Q34</f>
        <v>0</v>
      </c>
      <c r="T34" s="123" t="str">
        <f t="shared" ref="T34:T37" si="7">RANK(VLOOKUP(S34,$B$34:$E$49,4,FALSE),$E$34:$E$49,0) &amp; " " &amp; VLOOKUP(S34,$B$34:$E$49,2,FALSE)</f>
        <v>2 0</v>
      </c>
      <c r="U34" s="123"/>
      <c r="V34" s="121"/>
      <c r="X34" s="122">
        <f>V34</f>
        <v>0</v>
      </c>
      <c r="Y34" s="122" t="str">
        <f t="shared" ref="Y34:Y35" si="8">RANK(VLOOKUP(X34,$B$34:$E$49,4,FALSE),$E$34:$E$49,0) &amp; " " &amp; VLOOKUP(X34,$B$34:$E$49,2,FALSE)</f>
        <v>2 0</v>
      </c>
      <c r="Z34" s="122"/>
      <c r="AA34" s="121"/>
    </row>
    <row r="35" spans="1:27" ht="12.75" customHeight="1" x14ac:dyDescent="0.35">
      <c r="A35" s="121">
        <v>2</v>
      </c>
      <c r="B35" s="121">
        <f>'Duals Elimination'!B42</f>
        <v>0</v>
      </c>
      <c r="C35" s="57">
        <f>'Duals Elimination'!D42</f>
        <v>0</v>
      </c>
      <c r="D35" s="57">
        <f>'Duals Elimination'!E42</f>
        <v>0</v>
      </c>
      <c r="E35" s="121">
        <f>'Duals Elimination'!T14</f>
        <v>0</v>
      </c>
      <c r="H35" s="122">
        <v>16</v>
      </c>
      <c r="I35" s="122">
        <f>B49</f>
        <v>0</v>
      </c>
      <c r="J35" s="122" t="str">
        <f t="shared" si="5"/>
        <v>2 0</v>
      </c>
      <c r="K35" s="122"/>
      <c r="L35" s="40"/>
      <c r="N35" s="122">
        <f>L36</f>
        <v>0</v>
      </c>
      <c r="O35" s="122" t="str">
        <f t="shared" si="6"/>
        <v>2 0</v>
      </c>
      <c r="P35" s="122"/>
      <c r="Q35" s="40"/>
      <c r="R35" s="38"/>
      <c r="S35" s="122">
        <f>Q36</f>
        <v>0</v>
      </c>
      <c r="T35" s="123" t="str">
        <f t="shared" si="7"/>
        <v>2 0</v>
      </c>
      <c r="U35" s="123"/>
      <c r="V35" s="40"/>
      <c r="X35" s="122">
        <f>V36</f>
        <v>0</v>
      </c>
      <c r="Y35" s="122" t="str">
        <f t="shared" si="8"/>
        <v>2 0</v>
      </c>
      <c r="Z35" s="122"/>
      <c r="AA35" s="120" t="s">
        <v>55</v>
      </c>
    </row>
    <row r="36" spans="1:27" ht="12.75" customHeight="1" x14ac:dyDescent="0.35">
      <c r="A36" s="121">
        <v>3</v>
      </c>
      <c r="B36" s="121">
        <f>'Duals Elimination'!B43</f>
        <v>0</v>
      </c>
      <c r="C36" s="57">
        <f>'Duals Elimination'!D43</f>
        <v>0</v>
      </c>
      <c r="D36" s="57">
        <f>'Duals Elimination'!E43</f>
        <v>0</v>
      </c>
      <c r="E36" s="121">
        <f>'Duals Elimination'!T15</f>
        <v>0</v>
      </c>
      <c r="H36" s="125">
        <v>9</v>
      </c>
      <c r="I36" s="125">
        <f>B42</f>
        <v>0</v>
      </c>
      <c r="J36" s="125" t="str">
        <f t="shared" si="5"/>
        <v>2 0</v>
      </c>
      <c r="K36" s="125"/>
      <c r="L36" s="125"/>
      <c r="N36" s="125">
        <f>L38</f>
        <v>0</v>
      </c>
      <c r="O36" s="125" t="str">
        <f t="shared" si="6"/>
        <v>2 0</v>
      </c>
      <c r="P36" s="125"/>
      <c r="Q36" s="125"/>
      <c r="R36" s="38"/>
      <c r="S36" s="125">
        <f>Q38</f>
        <v>0</v>
      </c>
      <c r="T36" s="126" t="str">
        <f t="shared" si="7"/>
        <v>2 0</v>
      </c>
      <c r="U36" s="126"/>
      <c r="V36" s="125"/>
      <c r="X36" s="40"/>
      <c r="Y36" s="40"/>
      <c r="Z36" s="40"/>
      <c r="AA36" s="121"/>
    </row>
    <row r="37" spans="1:27" ht="12.75" customHeight="1" x14ac:dyDescent="0.35">
      <c r="A37" s="121">
        <v>4</v>
      </c>
      <c r="B37" s="121">
        <f>'Duals Elimination'!B44</f>
        <v>0</v>
      </c>
      <c r="C37" s="57">
        <f>'Duals Elimination'!D44</f>
        <v>0</v>
      </c>
      <c r="D37" s="57">
        <f>'Duals Elimination'!E44</f>
        <v>0</v>
      </c>
      <c r="E37" s="121">
        <f>'Duals Elimination'!T16</f>
        <v>0</v>
      </c>
      <c r="H37" s="125">
        <v>8</v>
      </c>
      <c r="I37" s="125">
        <f>B41</f>
        <v>0</v>
      </c>
      <c r="J37" s="125" t="str">
        <f t="shared" si="5"/>
        <v>2 0</v>
      </c>
      <c r="K37" s="125"/>
      <c r="L37" s="127"/>
      <c r="N37" s="125">
        <f>L40</f>
        <v>0</v>
      </c>
      <c r="O37" s="125" t="str">
        <f t="shared" si="6"/>
        <v>2 0</v>
      </c>
      <c r="P37" s="125"/>
      <c r="Q37" s="127"/>
      <c r="R37" s="38"/>
      <c r="S37" s="125">
        <f>Q40</f>
        <v>0</v>
      </c>
      <c r="T37" s="126" t="str">
        <f t="shared" si="7"/>
        <v>2 0</v>
      </c>
      <c r="U37" s="126"/>
      <c r="V37" s="115"/>
      <c r="X37" s="40"/>
      <c r="Y37" s="40"/>
      <c r="Z37" s="40"/>
      <c r="AA37" s="40"/>
    </row>
    <row r="38" spans="1:27" ht="12.75" customHeight="1" x14ac:dyDescent="0.35">
      <c r="A38" s="121">
        <v>5</v>
      </c>
      <c r="B38" s="121">
        <f>'Duals Elimination'!B45</f>
        <v>0</v>
      </c>
      <c r="C38" s="57">
        <f>'Duals Elimination'!D45</f>
        <v>0</v>
      </c>
      <c r="D38" s="57">
        <f>'Duals Elimination'!E45</f>
        <v>0</v>
      </c>
      <c r="E38" s="121">
        <f>'Duals Elimination'!T17</f>
        <v>0</v>
      </c>
      <c r="H38" s="122">
        <v>5</v>
      </c>
      <c r="I38" s="122">
        <f>B38</f>
        <v>0</v>
      </c>
      <c r="J38" s="122" t="str">
        <f t="shared" si="5"/>
        <v>2 0</v>
      </c>
      <c r="K38" s="122"/>
      <c r="L38" s="121"/>
      <c r="N38" s="122">
        <f>L42</f>
        <v>0</v>
      </c>
      <c r="O38" s="122" t="str">
        <f t="shared" si="6"/>
        <v>2 0</v>
      </c>
      <c r="P38" s="122"/>
      <c r="Q38" s="121"/>
      <c r="W38" s="119" t="s">
        <v>206</v>
      </c>
      <c r="X38" s="120" t="s">
        <v>91</v>
      </c>
      <c r="Y38" s="120" t="s">
        <v>200</v>
      </c>
      <c r="Z38" s="118" t="s">
        <v>201</v>
      </c>
      <c r="AA38" s="120" t="s">
        <v>56</v>
      </c>
    </row>
    <row r="39" spans="1:27" ht="12.75" customHeight="1" x14ac:dyDescent="0.35">
      <c r="A39" s="121">
        <v>6</v>
      </c>
      <c r="B39" s="121">
        <f>'Duals Elimination'!B46</f>
        <v>0</v>
      </c>
      <c r="C39" s="57">
        <f>'Duals Elimination'!D46</f>
        <v>0</v>
      </c>
      <c r="D39" s="57">
        <f>'Duals Elimination'!E46</f>
        <v>0</v>
      </c>
      <c r="E39" s="121">
        <f>'Duals Elimination'!T18</f>
        <v>0</v>
      </c>
      <c r="H39" s="122">
        <v>12</v>
      </c>
      <c r="I39" s="122">
        <f>B45</f>
        <v>0</v>
      </c>
      <c r="J39" s="122" t="str">
        <f t="shared" si="5"/>
        <v>2 0</v>
      </c>
      <c r="K39" s="122"/>
      <c r="L39" s="40"/>
      <c r="N39" s="122">
        <f>L44</f>
        <v>0</v>
      </c>
      <c r="O39" s="122" t="str">
        <f t="shared" si="6"/>
        <v>2 0</v>
      </c>
      <c r="P39" s="122"/>
      <c r="Q39" s="40"/>
      <c r="X39" s="125"/>
      <c r="Y39" s="125" t="str">
        <f t="shared" ref="Y39:Y40" si="9">RANK(VLOOKUP(X39,$B$34:$E$49,4,FALSE),$E$34:$E$49,0) &amp; " " &amp; VLOOKUP(X39,$B$34:$E$49,2,FALSE)</f>
        <v>2 0</v>
      </c>
      <c r="Z39" s="125"/>
      <c r="AA39" s="121"/>
    </row>
    <row r="40" spans="1:27" ht="12.75" customHeight="1" x14ac:dyDescent="0.35">
      <c r="A40" s="121">
        <v>7</v>
      </c>
      <c r="B40" s="121">
        <f>'Duals Elimination'!B47</f>
        <v>0</v>
      </c>
      <c r="C40" s="57">
        <f>'Duals Elimination'!D47</f>
        <v>0</v>
      </c>
      <c r="D40" s="57">
        <f>'Duals Elimination'!E47</f>
        <v>0</v>
      </c>
      <c r="E40" s="121">
        <f>'Duals Elimination'!T19</f>
        <v>0</v>
      </c>
      <c r="H40" s="125">
        <v>4</v>
      </c>
      <c r="I40" s="125">
        <f>B37</f>
        <v>0</v>
      </c>
      <c r="J40" s="125" t="str">
        <f t="shared" si="5"/>
        <v>2 0</v>
      </c>
      <c r="K40" s="125"/>
      <c r="L40" s="125"/>
      <c r="N40" s="125">
        <f>L46</f>
        <v>0</v>
      </c>
      <c r="O40" s="125" t="str">
        <f t="shared" si="6"/>
        <v>2 0</v>
      </c>
      <c r="P40" s="125"/>
      <c r="Q40" s="125"/>
      <c r="X40" s="125"/>
      <c r="Y40" s="125" t="str">
        <f t="shared" si="9"/>
        <v>2 0</v>
      </c>
      <c r="Z40" s="125"/>
      <c r="AA40" s="120" t="s">
        <v>57</v>
      </c>
    </row>
    <row r="41" spans="1:27" ht="12.75" customHeight="1" x14ac:dyDescent="0.35">
      <c r="A41" s="121">
        <v>8</v>
      </c>
      <c r="B41" s="121">
        <f>'Duals Elimination'!B48</f>
        <v>0</v>
      </c>
      <c r="C41" s="57">
        <f>'Duals Elimination'!D48</f>
        <v>0</v>
      </c>
      <c r="D41" s="57">
        <f>'Duals Elimination'!E48</f>
        <v>0</v>
      </c>
      <c r="E41" s="121">
        <f>'Duals Elimination'!T20</f>
        <v>0</v>
      </c>
      <c r="H41" s="125">
        <v>13</v>
      </c>
      <c r="I41" s="125">
        <f>B46</f>
        <v>0</v>
      </c>
      <c r="J41" s="125" t="str">
        <f t="shared" si="5"/>
        <v>2 0</v>
      </c>
      <c r="K41" s="125"/>
      <c r="L41" s="127"/>
      <c r="N41" s="125">
        <f>L48</f>
        <v>0</v>
      </c>
      <c r="O41" s="125" t="str">
        <f t="shared" si="6"/>
        <v>2 0</v>
      </c>
      <c r="P41" s="125"/>
      <c r="Q41" s="127"/>
      <c r="X41" s="40"/>
      <c r="Y41" s="40"/>
      <c r="Z41" s="40"/>
      <c r="AA41" s="121"/>
    </row>
    <row r="42" spans="1:27" ht="12.75" customHeight="1" x14ac:dyDescent="0.35">
      <c r="A42" s="121">
        <v>9</v>
      </c>
      <c r="B42" s="121">
        <f>'Duals Elimination'!B49</f>
        <v>0</v>
      </c>
      <c r="C42" s="57">
        <f>'Duals Elimination'!D49</f>
        <v>0</v>
      </c>
      <c r="D42" s="57">
        <f>'Duals Elimination'!E49</f>
        <v>0</v>
      </c>
      <c r="E42" s="121">
        <f>'Duals Elimination'!T21</f>
        <v>0</v>
      </c>
      <c r="H42" s="122">
        <v>3</v>
      </c>
      <c r="I42" s="122">
        <f>B36</f>
        <v>0</v>
      </c>
      <c r="J42" s="122" t="str">
        <f t="shared" si="5"/>
        <v>2 0</v>
      </c>
      <c r="K42" s="122"/>
      <c r="L42" s="121"/>
    </row>
    <row r="43" spans="1:27" ht="12.75" customHeight="1" x14ac:dyDescent="0.35">
      <c r="A43" s="121">
        <v>10</v>
      </c>
      <c r="B43" s="121">
        <f>'Duals Elimination'!B50</f>
        <v>0</v>
      </c>
      <c r="C43" s="57">
        <f>'Duals Elimination'!D50</f>
        <v>0</v>
      </c>
      <c r="D43" s="57">
        <f>'Duals Elimination'!E50</f>
        <v>0</v>
      </c>
      <c r="E43" s="121">
        <f>'Duals Elimination'!T22</f>
        <v>0</v>
      </c>
      <c r="H43" s="122">
        <v>14</v>
      </c>
      <c r="I43" s="122">
        <f>B47</f>
        <v>0</v>
      </c>
      <c r="J43" s="122" t="str">
        <f t="shared" si="5"/>
        <v>2 0</v>
      </c>
      <c r="K43" s="122"/>
      <c r="L43" s="40"/>
    </row>
    <row r="44" spans="1:27" ht="12.75" customHeight="1" x14ac:dyDescent="0.35">
      <c r="A44" s="121">
        <v>11</v>
      </c>
      <c r="B44" s="121">
        <f>'Duals Elimination'!B51</f>
        <v>0</v>
      </c>
      <c r="C44" s="57">
        <f>'Duals Elimination'!D51</f>
        <v>0</v>
      </c>
      <c r="D44" s="57">
        <f>'Duals Elimination'!E51</f>
        <v>0</v>
      </c>
      <c r="E44" s="121">
        <f>'Duals Elimination'!T23</f>
        <v>0</v>
      </c>
      <c r="H44" s="125">
        <v>6</v>
      </c>
      <c r="I44" s="125">
        <f>B39</f>
        <v>0</v>
      </c>
      <c r="J44" s="125" t="str">
        <f t="shared" si="5"/>
        <v>2 0</v>
      </c>
      <c r="K44" s="125"/>
      <c r="L44" s="125"/>
      <c r="U44" s="129"/>
    </row>
    <row r="45" spans="1:27" ht="12.75" customHeight="1" x14ac:dyDescent="0.35">
      <c r="A45" s="121">
        <v>12</v>
      </c>
      <c r="B45" s="121">
        <f>'Duals Elimination'!B52</f>
        <v>0</v>
      </c>
      <c r="C45" s="57">
        <f>'Duals Elimination'!D52</f>
        <v>0</v>
      </c>
      <c r="D45" s="57">
        <f>'Duals Elimination'!E52</f>
        <v>0</v>
      </c>
      <c r="E45" s="121">
        <f>'Duals Elimination'!T24</f>
        <v>0</v>
      </c>
      <c r="H45" s="125">
        <v>11</v>
      </c>
      <c r="I45" s="125">
        <f>B44</f>
        <v>0</v>
      </c>
      <c r="J45" s="125" t="str">
        <f t="shared" si="5"/>
        <v>2 0</v>
      </c>
      <c r="K45" s="125"/>
      <c r="L45" s="127"/>
    </row>
    <row r="46" spans="1:27" ht="12.75" customHeight="1" x14ac:dyDescent="0.35">
      <c r="A46" s="121">
        <v>13</v>
      </c>
      <c r="B46" s="121">
        <f>'Duals Elimination'!B53</f>
        <v>0</v>
      </c>
      <c r="C46" s="57">
        <f>'Duals Elimination'!D53</f>
        <v>0</v>
      </c>
      <c r="D46" s="57">
        <f>'Duals Elimination'!E53</f>
        <v>0</v>
      </c>
      <c r="E46" s="121">
        <f>'Duals Elimination'!T25</f>
        <v>0</v>
      </c>
      <c r="H46" s="122">
        <v>7</v>
      </c>
      <c r="I46" s="122">
        <f>B40</f>
        <v>0</v>
      </c>
      <c r="J46" s="122" t="str">
        <f t="shared" si="5"/>
        <v>2 0</v>
      </c>
      <c r="K46" s="122"/>
      <c r="L46" s="121"/>
    </row>
    <row r="47" spans="1:27" ht="12.75" customHeight="1" x14ac:dyDescent="0.35">
      <c r="A47" s="121">
        <v>14</v>
      </c>
      <c r="B47" s="121">
        <f>'Duals Elimination'!B54</f>
        <v>0</v>
      </c>
      <c r="C47" s="57">
        <f>'Duals Elimination'!D54</f>
        <v>0</v>
      </c>
      <c r="D47" s="57">
        <f>'Duals Elimination'!E54</f>
        <v>0</v>
      </c>
      <c r="E47" s="121">
        <f>'Duals Elimination'!T26</f>
        <v>0</v>
      </c>
      <c r="H47" s="122">
        <v>10</v>
      </c>
      <c r="I47" s="122">
        <f>B43</f>
        <v>0</v>
      </c>
      <c r="J47" s="122" t="str">
        <f t="shared" si="5"/>
        <v>2 0</v>
      </c>
      <c r="K47" s="122"/>
      <c r="L47" s="40"/>
    </row>
    <row r="48" spans="1:27" ht="12.75" customHeight="1" x14ac:dyDescent="0.35">
      <c r="A48" s="121">
        <v>15</v>
      </c>
      <c r="B48" s="121">
        <f>'Duals Elimination'!B55</f>
        <v>0</v>
      </c>
      <c r="C48" s="57">
        <f>'Duals Elimination'!D55</f>
        <v>0</v>
      </c>
      <c r="D48" s="57">
        <f>'Duals Elimination'!E55</f>
        <v>0</v>
      </c>
      <c r="E48" s="121">
        <f>'Duals Elimination'!T27</f>
        <v>0</v>
      </c>
      <c r="H48" s="125">
        <v>15</v>
      </c>
      <c r="I48" s="125">
        <f>B48</f>
        <v>0</v>
      </c>
      <c r="J48" s="125" t="str">
        <f t="shared" si="5"/>
        <v>2 0</v>
      </c>
      <c r="K48" s="125"/>
      <c r="L48" s="125"/>
    </row>
    <row r="49" spans="1:12" ht="12.75" customHeight="1" x14ac:dyDescent="0.35">
      <c r="A49" s="121">
        <v>16</v>
      </c>
      <c r="B49" s="121">
        <f>'Duals Elimination'!B56</f>
        <v>0</v>
      </c>
      <c r="C49" s="57">
        <f>'Duals Elimination'!D56</f>
        <v>0</v>
      </c>
      <c r="D49" s="57">
        <f>'Duals Elimination'!E56</f>
        <v>0</v>
      </c>
      <c r="E49" s="121">
        <f>'Duals Elimination'!T28</f>
        <v>0</v>
      </c>
      <c r="H49" s="125">
        <v>2</v>
      </c>
      <c r="I49" s="125">
        <f>B35</f>
        <v>0</v>
      </c>
      <c r="J49" s="125" t="str">
        <f t="shared" si="5"/>
        <v>2 0</v>
      </c>
      <c r="K49" s="125"/>
      <c r="L49" s="127"/>
    </row>
    <row r="50" spans="1:12" ht="12.75" customHeight="1" x14ac:dyDescent="0.35"/>
    <row r="51" spans="1:12" ht="12.75" customHeight="1" x14ac:dyDescent="0.35"/>
    <row r="52" spans="1:12" ht="12.75" customHeight="1" x14ac:dyDescent="0.35"/>
    <row r="53" spans="1:12" ht="12.75" customHeight="1" x14ac:dyDescent="0.35"/>
    <row r="54" spans="1:12" ht="12.75" customHeight="1" x14ac:dyDescent="0.35"/>
    <row r="55" spans="1:12" ht="12.75" customHeight="1" x14ac:dyDescent="0.35"/>
    <row r="56" spans="1:12" ht="12.75" customHeight="1" x14ac:dyDescent="0.35"/>
    <row r="57" spans="1:12" ht="12.75" customHeight="1" x14ac:dyDescent="0.35"/>
    <row r="58" spans="1:12" ht="12.75" customHeight="1" x14ac:dyDescent="0.35"/>
    <row r="59" spans="1:12" ht="12.75" customHeight="1" x14ac:dyDescent="0.35"/>
    <row r="60" spans="1:12" ht="12.75" customHeight="1" x14ac:dyDescent="0.35"/>
    <row r="61" spans="1:12" ht="12.75" customHeight="1" x14ac:dyDescent="0.35"/>
    <row r="62" spans="1:12" ht="12.75" customHeight="1" x14ac:dyDescent="0.35"/>
    <row r="63" spans="1:12" ht="12.75" customHeight="1" x14ac:dyDescent="0.35"/>
    <row r="64" spans="1:12"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4">
    <mergeCell ref="A11:L11"/>
    <mergeCell ref="A32:L32"/>
    <mergeCell ref="A1:I1"/>
    <mergeCell ref="A2:I2"/>
    <mergeCell ref="A5:B5"/>
    <mergeCell ref="C5:F5"/>
    <mergeCell ref="A6:B6"/>
    <mergeCell ref="C6:F6"/>
    <mergeCell ref="C7:F7"/>
    <mergeCell ref="A7:B7"/>
    <mergeCell ref="A8:B8"/>
    <mergeCell ref="C8:F8"/>
    <mergeCell ref="A9:B9"/>
    <mergeCell ref="C9:F9"/>
  </mergeCells>
  <pageMargins left="0.7" right="0.7" top="0.75" bottom="0.75" header="0" footer="0"/>
  <pageSetup paperSize="9" orientation="portrait"/>
  <headerFooter>
    <oddFooter>&amp;L#000000Público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000"/>
  <sheetViews>
    <sheetView workbookViewId="0"/>
  </sheetViews>
  <sheetFormatPr defaultColWidth="12.59765625" defaultRowHeight="15" customHeight="1" x14ac:dyDescent="0.35"/>
  <cols>
    <col min="1" max="1" width="15.46484375" customWidth="1"/>
    <col min="2" max="2" width="8.59765625" customWidth="1"/>
    <col min="3" max="3" width="11.3984375" customWidth="1"/>
    <col min="4" max="4" width="10.3984375" customWidth="1"/>
    <col min="5" max="7" width="8.59765625" customWidth="1"/>
    <col min="8" max="8" width="15" customWidth="1"/>
    <col min="9" max="11" width="8.59765625" customWidth="1"/>
    <col min="12" max="12" width="10" customWidth="1"/>
    <col min="13" max="16" width="8.59765625" customWidth="1"/>
    <col min="17" max="17" width="9.59765625" customWidth="1"/>
    <col min="18" max="26" width="8.59765625" customWidth="1"/>
  </cols>
  <sheetData>
    <row r="1" spans="1:22" ht="12.75" customHeight="1" x14ac:dyDescent="0.7">
      <c r="A1" s="234" t="s">
        <v>80</v>
      </c>
      <c r="B1" s="188"/>
      <c r="C1" s="188"/>
      <c r="D1" s="188"/>
      <c r="E1" s="188"/>
      <c r="F1" s="188"/>
      <c r="G1" s="188"/>
      <c r="H1" s="188"/>
      <c r="I1" s="188"/>
    </row>
    <row r="2" spans="1:22" ht="12.75" customHeight="1" x14ac:dyDescent="0.5">
      <c r="A2" s="235" t="s">
        <v>81</v>
      </c>
      <c r="B2" s="188"/>
      <c r="C2" s="188"/>
      <c r="D2" s="188"/>
      <c r="E2" s="188"/>
      <c r="F2" s="188"/>
      <c r="G2" s="188"/>
      <c r="H2" s="188"/>
      <c r="I2" s="188"/>
    </row>
    <row r="3" spans="1:22" ht="12.75" customHeight="1" x14ac:dyDescent="0.35">
      <c r="A3" s="40"/>
      <c r="B3" s="38"/>
      <c r="C3" s="38"/>
      <c r="D3" s="38"/>
      <c r="E3" s="38"/>
      <c r="F3" s="38"/>
      <c r="G3" s="38"/>
      <c r="H3" s="38"/>
      <c r="I3" s="38"/>
    </row>
    <row r="4" spans="1:22" ht="12.75" customHeight="1" x14ac:dyDescent="0.35">
      <c r="A4" s="40"/>
      <c r="B4" s="38"/>
      <c r="C4" s="38"/>
      <c r="D4" s="38"/>
      <c r="E4" s="38"/>
      <c r="F4" s="38"/>
      <c r="G4" s="38"/>
      <c r="H4" s="38"/>
      <c r="I4" s="38"/>
    </row>
    <row r="5" spans="1:22" ht="12.75" customHeight="1" x14ac:dyDescent="0.4">
      <c r="A5" s="236" t="s">
        <v>82</v>
      </c>
      <c r="B5" s="237"/>
      <c r="C5" s="238"/>
      <c r="D5" s="233"/>
      <c r="E5" s="233"/>
      <c r="F5" s="237"/>
      <c r="G5" s="38"/>
      <c r="H5" s="38"/>
      <c r="I5" s="38"/>
    </row>
    <row r="6" spans="1:22" ht="12.75" customHeight="1" x14ac:dyDescent="0.4">
      <c r="A6" s="239" t="s">
        <v>83</v>
      </c>
      <c r="B6" s="240"/>
      <c r="C6" s="241"/>
      <c r="D6" s="212"/>
      <c r="E6" s="212"/>
      <c r="F6" s="240"/>
      <c r="G6" s="38"/>
      <c r="H6" s="38"/>
      <c r="I6" s="38"/>
    </row>
    <row r="7" spans="1:22" ht="12.75" customHeight="1" x14ac:dyDescent="0.4">
      <c r="A7" s="239" t="s">
        <v>84</v>
      </c>
      <c r="B7" s="240"/>
      <c r="C7" s="241"/>
      <c r="D7" s="212"/>
      <c r="E7" s="212"/>
      <c r="F7" s="240"/>
      <c r="G7" s="38"/>
      <c r="H7" s="38"/>
      <c r="I7" s="38"/>
    </row>
    <row r="8" spans="1:22" ht="12.75" customHeight="1" x14ac:dyDescent="0.4">
      <c r="A8" s="239" t="s">
        <v>85</v>
      </c>
      <c r="B8" s="240"/>
      <c r="C8" s="241"/>
      <c r="D8" s="212"/>
      <c r="E8" s="212"/>
      <c r="F8" s="240"/>
      <c r="G8" s="38"/>
      <c r="H8" s="38"/>
      <c r="I8" s="38"/>
    </row>
    <row r="9" spans="1:22" ht="12.75" customHeight="1" x14ac:dyDescent="0.4">
      <c r="A9" s="242" t="s">
        <v>86</v>
      </c>
      <c r="B9" s="243"/>
      <c r="C9" s="244"/>
      <c r="D9" s="214"/>
      <c r="E9" s="214"/>
      <c r="F9" s="243"/>
      <c r="G9" s="38"/>
      <c r="H9" s="38"/>
      <c r="I9" s="38"/>
      <c r="J9" s="116" t="s">
        <v>196</v>
      </c>
    </row>
    <row r="10" spans="1:22" ht="12.75" customHeight="1" x14ac:dyDescent="0.35"/>
    <row r="11" spans="1:22" ht="12.75" customHeight="1" x14ac:dyDescent="0.35">
      <c r="A11" s="245" t="s">
        <v>87</v>
      </c>
      <c r="B11" s="212"/>
      <c r="C11" s="212"/>
      <c r="D11" s="212"/>
      <c r="E11" s="212"/>
      <c r="F11" s="212"/>
      <c r="G11" s="212"/>
      <c r="H11" s="212"/>
      <c r="I11" s="212"/>
      <c r="J11" s="212"/>
      <c r="K11" s="212"/>
      <c r="L11" s="196"/>
    </row>
    <row r="12" spans="1:22" ht="12.75" customHeight="1" x14ac:dyDescent="0.35">
      <c r="A12" s="118" t="s">
        <v>197</v>
      </c>
      <c r="B12" s="118" t="s">
        <v>91</v>
      </c>
      <c r="C12" s="118" t="s">
        <v>93</v>
      </c>
      <c r="D12" s="118" t="s">
        <v>94</v>
      </c>
      <c r="E12" s="118" t="s">
        <v>198</v>
      </c>
      <c r="G12" s="118" t="s">
        <v>199</v>
      </c>
      <c r="H12" s="118" t="s">
        <v>197</v>
      </c>
      <c r="I12" s="118" t="s">
        <v>91</v>
      </c>
      <c r="J12" s="118" t="s">
        <v>200</v>
      </c>
      <c r="K12" s="118" t="s">
        <v>201</v>
      </c>
      <c r="L12" s="118" t="s">
        <v>202</v>
      </c>
      <c r="M12" s="120" t="s">
        <v>204</v>
      </c>
      <c r="N12" s="120" t="s">
        <v>91</v>
      </c>
      <c r="O12" s="120" t="s">
        <v>200</v>
      </c>
      <c r="P12" s="118" t="s">
        <v>201</v>
      </c>
      <c r="Q12" s="120" t="s">
        <v>202</v>
      </c>
      <c r="R12" s="119" t="s">
        <v>205</v>
      </c>
      <c r="S12" s="120" t="s">
        <v>91</v>
      </c>
      <c r="T12" s="120" t="s">
        <v>200</v>
      </c>
      <c r="U12" s="118" t="s">
        <v>201</v>
      </c>
      <c r="V12" s="120" t="s">
        <v>54</v>
      </c>
    </row>
    <row r="13" spans="1:22" ht="12.75" customHeight="1" x14ac:dyDescent="0.35">
      <c r="A13" s="121">
        <v>1</v>
      </c>
      <c r="B13" s="121">
        <f>'Duals Elimination'!B13</f>
        <v>23</v>
      </c>
      <c r="C13" s="130" t="str">
        <f>'Duals Elimination'!D13</f>
        <v xml:space="preserve">Smith </v>
      </c>
      <c r="D13" s="130" t="str">
        <f>'Duals Elimination'!E13</f>
        <v>Lucy</v>
      </c>
      <c r="E13" s="121">
        <f>'Duals Elimination'!T13</f>
        <v>0.26700000000000002</v>
      </c>
      <c r="H13" s="122">
        <v>1</v>
      </c>
      <c r="I13" s="122">
        <f>B13</f>
        <v>23</v>
      </c>
      <c r="J13" s="122" t="str">
        <f t="shared" ref="J13:J20" si="0">RANK(VLOOKUP(I13,$B$13:$E$20,4,FALSE),$E$13:$E$20,0) &amp; " " &amp; VLOOKUP(I13,$B$13:$E$20,2,FALSE)</f>
        <v xml:space="preserve">1 Smith </v>
      </c>
      <c r="K13" s="122"/>
      <c r="L13" s="121"/>
      <c r="M13" s="40"/>
      <c r="N13" s="122">
        <f>L13</f>
        <v>0</v>
      </c>
      <c r="O13" s="122" t="str">
        <f t="shared" ref="O13:O16" si="1">RANK(VLOOKUP(N13,$B$13:$E$20,4,FALSE),$E$13:$E$20,0) &amp; " " &amp; VLOOKUP(N13,$B$13:$E$20,2,FALSE)</f>
        <v>2 0</v>
      </c>
      <c r="P13" s="122"/>
      <c r="Q13" s="117"/>
      <c r="R13" s="131"/>
      <c r="S13" s="122">
        <f>Q13</f>
        <v>0</v>
      </c>
      <c r="T13" s="122" t="str">
        <f t="shared" ref="T13:T14" si="2">RANK(VLOOKUP(S13,$B$13:$E$20,4,FALSE),$E$13:$E$20,0) &amp; " " &amp; VLOOKUP(S13,$B$13:$E$20,2,FALSE)</f>
        <v>2 0</v>
      </c>
      <c r="U13" s="122"/>
      <c r="V13" s="121"/>
    </row>
    <row r="14" spans="1:22" ht="12.75" customHeight="1" x14ac:dyDescent="0.35">
      <c r="A14" s="121">
        <v>2</v>
      </c>
      <c r="B14" s="121">
        <f>'Duals Elimination'!B14</f>
        <v>0</v>
      </c>
      <c r="C14" s="130">
        <f>'Duals Elimination'!D14</f>
        <v>0</v>
      </c>
      <c r="D14" s="130">
        <f>'Duals Elimination'!E14</f>
        <v>0</v>
      </c>
      <c r="E14" s="121">
        <f>'Duals Elimination'!T14</f>
        <v>0</v>
      </c>
      <c r="H14" s="122">
        <v>8</v>
      </c>
      <c r="I14" s="122">
        <f>B20</f>
        <v>0</v>
      </c>
      <c r="J14" s="122" t="str">
        <f t="shared" si="0"/>
        <v>2 0</v>
      </c>
      <c r="K14" s="122"/>
      <c r="L14" s="40"/>
      <c r="M14" s="40"/>
      <c r="N14" s="122">
        <f>L15</f>
        <v>0</v>
      </c>
      <c r="O14" s="122" t="str">
        <f t="shared" si="1"/>
        <v>2 0</v>
      </c>
      <c r="P14" s="122"/>
      <c r="Q14" s="40"/>
      <c r="R14" s="40"/>
      <c r="S14" s="122">
        <f>Q15</f>
        <v>0</v>
      </c>
      <c r="T14" s="122" t="str">
        <f t="shared" si="2"/>
        <v>2 0</v>
      </c>
      <c r="U14" s="122"/>
      <c r="V14" s="120" t="s">
        <v>55</v>
      </c>
    </row>
    <row r="15" spans="1:22" ht="12.75" customHeight="1" x14ac:dyDescent="0.35">
      <c r="A15" s="121">
        <v>3</v>
      </c>
      <c r="B15" s="121">
        <f>'Duals Elimination'!B15</f>
        <v>0</v>
      </c>
      <c r="C15" s="130">
        <f>'Duals Elimination'!D15</f>
        <v>0</v>
      </c>
      <c r="D15" s="130">
        <f>'Duals Elimination'!E15</f>
        <v>0</v>
      </c>
      <c r="E15" s="121">
        <f>'Duals Elimination'!T15</f>
        <v>0</v>
      </c>
      <c r="H15" s="125">
        <v>4</v>
      </c>
      <c r="I15" s="125">
        <f t="shared" ref="I15:I16" si="3">B16</f>
        <v>0</v>
      </c>
      <c r="J15" s="125" t="str">
        <f t="shared" si="0"/>
        <v>2 0</v>
      </c>
      <c r="K15" s="125"/>
      <c r="L15" s="125"/>
      <c r="M15" s="40"/>
      <c r="N15" s="125">
        <f>L17</f>
        <v>0</v>
      </c>
      <c r="O15" s="125" t="str">
        <f t="shared" si="1"/>
        <v>2 0</v>
      </c>
      <c r="P15" s="125"/>
      <c r="Q15" s="125"/>
      <c r="R15" s="40"/>
      <c r="S15" s="40"/>
      <c r="T15" s="40"/>
      <c r="U15" s="40"/>
      <c r="V15" s="121"/>
    </row>
    <row r="16" spans="1:22" ht="12.75" customHeight="1" x14ac:dyDescent="0.35">
      <c r="A16" s="121">
        <v>4</v>
      </c>
      <c r="B16" s="121">
        <f>'Duals Elimination'!B16</f>
        <v>0</v>
      </c>
      <c r="C16" s="130">
        <f>'Duals Elimination'!D16</f>
        <v>0</v>
      </c>
      <c r="D16" s="130">
        <f>'Duals Elimination'!E16</f>
        <v>0</v>
      </c>
      <c r="E16" s="121">
        <f>'Duals Elimination'!T16</f>
        <v>0</v>
      </c>
      <c r="H16" s="125">
        <v>5</v>
      </c>
      <c r="I16" s="125">
        <f t="shared" si="3"/>
        <v>0</v>
      </c>
      <c r="J16" s="125" t="str">
        <f t="shared" si="0"/>
        <v>2 0</v>
      </c>
      <c r="K16" s="125"/>
      <c r="L16" s="127"/>
      <c r="M16" s="40"/>
      <c r="N16" s="125">
        <f>L19</f>
        <v>0</v>
      </c>
      <c r="O16" s="125" t="str">
        <f t="shared" si="1"/>
        <v>2 0</v>
      </c>
      <c r="P16" s="125"/>
      <c r="Q16" s="127"/>
      <c r="R16" s="40"/>
      <c r="S16" s="40"/>
      <c r="T16" s="40"/>
      <c r="U16" s="40"/>
      <c r="V16" s="40"/>
    </row>
    <row r="17" spans="1:22" ht="12.75" customHeight="1" x14ac:dyDescent="0.35">
      <c r="A17" s="121">
        <v>5</v>
      </c>
      <c r="B17" s="121">
        <f>'Duals Elimination'!B17</f>
        <v>0</v>
      </c>
      <c r="C17" s="130">
        <f>'Duals Elimination'!D17</f>
        <v>0</v>
      </c>
      <c r="D17" s="130">
        <f>'Duals Elimination'!E17</f>
        <v>0</v>
      </c>
      <c r="E17" s="121">
        <f>'Duals Elimination'!T17</f>
        <v>0</v>
      </c>
      <c r="H17" s="122">
        <v>3</v>
      </c>
      <c r="I17" s="122">
        <f>B15</f>
        <v>0</v>
      </c>
      <c r="J17" s="122" t="str">
        <f t="shared" si="0"/>
        <v>2 0</v>
      </c>
      <c r="K17" s="122"/>
      <c r="L17" s="121"/>
      <c r="M17" s="40"/>
      <c r="N17" s="40"/>
      <c r="O17" s="40"/>
      <c r="P17" s="40"/>
      <c r="Q17" s="40"/>
      <c r="R17" s="119" t="s">
        <v>206</v>
      </c>
      <c r="S17" s="120" t="s">
        <v>91</v>
      </c>
      <c r="T17" s="120" t="s">
        <v>200</v>
      </c>
      <c r="U17" s="118" t="s">
        <v>201</v>
      </c>
      <c r="V17" s="120" t="s">
        <v>56</v>
      </c>
    </row>
    <row r="18" spans="1:22" ht="12.75" customHeight="1" x14ac:dyDescent="0.35">
      <c r="A18" s="121">
        <v>6</v>
      </c>
      <c r="B18" s="121">
        <f>'Duals Elimination'!B18</f>
        <v>0</v>
      </c>
      <c r="C18" s="130">
        <f>'Duals Elimination'!D18</f>
        <v>0</v>
      </c>
      <c r="D18" s="130">
        <f>'Duals Elimination'!E18</f>
        <v>0</v>
      </c>
      <c r="E18" s="121">
        <f>'Duals Elimination'!T18</f>
        <v>0</v>
      </c>
      <c r="H18" s="122">
        <v>6</v>
      </c>
      <c r="I18" s="122">
        <f t="shared" ref="I18:I19" si="4">B18</f>
        <v>0</v>
      </c>
      <c r="J18" s="122" t="str">
        <f t="shared" si="0"/>
        <v>2 0</v>
      </c>
      <c r="K18" s="122"/>
      <c r="L18" s="40"/>
      <c r="M18" s="40"/>
      <c r="N18" s="40"/>
      <c r="O18" s="127"/>
      <c r="P18" s="40"/>
      <c r="Q18" s="40"/>
      <c r="S18" s="125"/>
      <c r="T18" s="125" t="str">
        <f t="shared" ref="T18:T19" si="5">RANK(VLOOKUP(S18,$B$13:$E$20,4,FALSE),$E$13:$E$20,0) &amp; " " &amp; VLOOKUP(S18,$B$13:$E$20,2,FALSE)</f>
        <v>2 0</v>
      </c>
      <c r="U18" s="125"/>
      <c r="V18" s="121"/>
    </row>
    <row r="19" spans="1:22" ht="12.75" customHeight="1" x14ac:dyDescent="0.35">
      <c r="A19" s="121">
        <v>7</v>
      </c>
      <c r="B19" s="121">
        <f>'Duals Elimination'!B19</f>
        <v>0</v>
      </c>
      <c r="C19" s="130">
        <f>'Duals Elimination'!D19</f>
        <v>0</v>
      </c>
      <c r="D19" s="130">
        <f>'Duals Elimination'!E19</f>
        <v>0</v>
      </c>
      <c r="E19" s="121">
        <f>'Duals Elimination'!T19</f>
        <v>0</v>
      </c>
      <c r="H19" s="125">
        <v>7</v>
      </c>
      <c r="I19" s="125">
        <f t="shared" si="4"/>
        <v>0</v>
      </c>
      <c r="J19" s="125" t="str">
        <f t="shared" si="0"/>
        <v>2 0</v>
      </c>
      <c r="K19" s="125"/>
      <c r="L19" s="125"/>
      <c r="M19" s="40"/>
      <c r="N19" s="40"/>
      <c r="O19" s="127"/>
      <c r="P19" s="40"/>
      <c r="Q19" s="40"/>
      <c r="S19" s="125"/>
      <c r="T19" s="125" t="str">
        <f t="shared" si="5"/>
        <v>2 0</v>
      </c>
      <c r="U19" s="125"/>
      <c r="V19" s="120" t="s">
        <v>57</v>
      </c>
    </row>
    <row r="20" spans="1:22" ht="12.75" customHeight="1" x14ac:dyDescent="0.35">
      <c r="A20" s="121">
        <v>8</v>
      </c>
      <c r="B20" s="121">
        <f>'Duals Elimination'!B20</f>
        <v>0</v>
      </c>
      <c r="C20" s="130">
        <f>'Duals Elimination'!D20</f>
        <v>0</v>
      </c>
      <c r="D20" s="130">
        <f>'Duals Elimination'!E20</f>
        <v>0</v>
      </c>
      <c r="E20" s="121">
        <f>'Duals Elimination'!T20</f>
        <v>0</v>
      </c>
      <c r="H20" s="125">
        <v>2</v>
      </c>
      <c r="I20" s="125">
        <f>B14</f>
        <v>0</v>
      </c>
      <c r="J20" s="125" t="str">
        <f t="shared" si="0"/>
        <v>2 0</v>
      </c>
      <c r="K20" s="125"/>
      <c r="L20" s="127"/>
      <c r="M20" s="40"/>
      <c r="N20" s="40"/>
      <c r="O20" s="40"/>
      <c r="P20" s="40"/>
      <c r="Q20" s="40"/>
      <c r="S20" s="40"/>
      <c r="T20" s="40"/>
      <c r="U20" s="40"/>
      <c r="V20" s="120"/>
    </row>
    <row r="21" spans="1:22" ht="12.75" customHeight="1" x14ac:dyDescent="0.35">
      <c r="S21" s="40"/>
      <c r="T21" s="40"/>
      <c r="U21" s="40"/>
      <c r="V21" s="40"/>
    </row>
    <row r="22" spans="1:22" ht="12.75" customHeight="1" x14ac:dyDescent="0.35">
      <c r="S22" s="40"/>
      <c r="T22" s="40"/>
      <c r="U22" s="40"/>
      <c r="V22" s="40"/>
    </row>
    <row r="23" spans="1:22" ht="12.75" customHeight="1" x14ac:dyDescent="0.35">
      <c r="S23" s="40"/>
      <c r="T23" s="40"/>
      <c r="U23" s="40"/>
      <c r="V23" s="40"/>
    </row>
    <row r="24" spans="1:22" ht="12.75" customHeight="1" x14ac:dyDescent="0.35">
      <c r="A24" s="245" t="s">
        <v>104</v>
      </c>
      <c r="B24" s="212"/>
      <c r="C24" s="212"/>
      <c r="D24" s="212"/>
      <c r="E24" s="212"/>
      <c r="F24" s="212"/>
      <c r="G24" s="212"/>
      <c r="H24" s="212"/>
      <c r="I24" s="212"/>
      <c r="J24" s="212"/>
      <c r="K24" s="212"/>
      <c r="L24" s="196"/>
      <c r="S24" s="40"/>
      <c r="T24" s="40"/>
      <c r="U24" s="40"/>
      <c r="V24" s="40"/>
    </row>
    <row r="25" spans="1:22" ht="12.75" customHeight="1" x14ac:dyDescent="0.35">
      <c r="A25" s="118" t="s">
        <v>197</v>
      </c>
      <c r="B25" s="118" t="s">
        <v>91</v>
      </c>
      <c r="C25" s="118" t="s">
        <v>93</v>
      </c>
      <c r="D25" s="118" t="s">
        <v>94</v>
      </c>
      <c r="E25" s="118" t="s">
        <v>198</v>
      </c>
      <c r="G25" s="118" t="s">
        <v>199</v>
      </c>
      <c r="H25" s="118" t="s">
        <v>197</v>
      </c>
      <c r="I25" s="118" t="s">
        <v>91</v>
      </c>
      <c r="J25" s="118" t="s">
        <v>200</v>
      </c>
      <c r="K25" s="118" t="s">
        <v>201</v>
      </c>
      <c r="L25" s="118" t="s">
        <v>202</v>
      </c>
      <c r="M25" s="120" t="s">
        <v>204</v>
      </c>
      <c r="N25" s="120" t="s">
        <v>91</v>
      </c>
      <c r="O25" s="120" t="s">
        <v>200</v>
      </c>
      <c r="P25" s="118" t="s">
        <v>201</v>
      </c>
      <c r="Q25" s="120" t="s">
        <v>202</v>
      </c>
      <c r="R25" s="119" t="s">
        <v>205</v>
      </c>
      <c r="S25" s="120" t="s">
        <v>91</v>
      </c>
      <c r="T25" s="120" t="s">
        <v>200</v>
      </c>
      <c r="U25" s="118" t="s">
        <v>201</v>
      </c>
      <c r="V25" s="120" t="s">
        <v>54</v>
      </c>
    </row>
    <row r="26" spans="1:22" ht="12.75" customHeight="1" x14ac:dyDescent="0.35">
      <c r="A26" s="121">
        <v>1</v>
      </c>
      <c r="B26" s="121">
        <f>'Duals Elimination'!B41</f>
        <v>97</v>
      </c>
      <c r="C26" s="130" t="str">
        <f>'Duals Elimination'!D41</f>
        <v>Smith</v>
      </c>
      <c r="D26" s="130" t="str">
        <f>'Duals Elimination'!E41</f>
        <v>John</v>
      </c>
      <c r="E26" s="121">
        <f>'Duals Elimination'!T41</f>
        <v>2.3257554417413573</v>
      </c>
      <c r="H26" s="122">
        <v>1</v>
      </c>
      <c r="I26" s="122">
        <f>B26</f>
        <v>97</v>
      </c>
      <c r="J26" s="122" t="str">
        <f t="shared" ref="J26:J33" si="6">RANK(VLOOKUP(I26,$B$26:$E$33,4,FALSE),$E$26:$E$33,0) &amp; " " &amp; VLOOKUP(I26,$B$26:$E$33,2,FALSE)</f>
        <v>1 Smith</v>
      </c>
      <c r="K26" s="122"/>
      <c r="L26" s="121"/>
      <c r="M26" s="40"/>
      <c r="N26" s="122">
        <f>L26</f>
        <v>0</v>
      </c>
      <c r="O26" s="122" t="str">
        <f t="shared" ref="O26:O29" si="7">RANK(VLOOKUP(N26,$B$26:$E$33,4,FALSE),$E$26:$E$33,0) &amp; " " &amp; VLOOKUP(N26,$B$26:$E$33,2,FALSE)</f>
        <v>2 0</v>
      </c>
      <c r="P26" s="122"/>
      <c r="Q26" s="117"/>
      <c r="R26" s="131"/>
      <c r="S26" s="122">
        <f>Q26</f>
        <v>0</v>
      </c>
      <c r="T26" s="122" t="str">
        <f t="shared" ref="T26:T27" si="8">RANK(VLOOKUP(S26,$B$26:$E$33,4,FALSE),$E$26:$E$33,0) &amp; " " &amp; VLOOKUP(S26,$B$26:$E$33,2,FALSE)</f>
        <v>2 0</v>
      </c>
      <c r="U26" s="122"/>
      <c r="V26" s="121"/>
    </row>
    <row r="27" spans="1:22" ht="12.75" customHeight="1" x14ac:dyDescent="0.35">
      <c r="A27" s="121">
        <v>2</v>
      </c>
      <c r="B27" s="121">
        <f>'Duals Elimination'!B42</f>
        <v>0</v>
      </c>
      <c r="C27" s="130">
        <f>'Duals Elimination'!D42</f>
        <v>0</v>
      </c>
      <c r="D27" s="130">
        <f>'Duals Elimination'!E42</f>
        <v>0</v>
      </c>
      <c r="E27" s="121">
        <f>'Duals Elimination'!T42</f>
        <v>0</v>
      </c>
      <c r="H27" s="122">
        <v>8</v>
      </c>
      <c r="I27" s="122">
        <f>B33</f>
        <v>0</v>
      </c>
      <c r="J27" s="122" t="str">
        <f t="shared" si="6"/>
        <v>2 0</v>
      </c>
      <c r="K27" s="122"/>
      <c r="L27" s="40"/>
      <c r="M27" s="40"/>
      <c r="N27" s="122">
        <f>L28</f>
        <v>0</v>
      </c>
      <c r="O27" s="122" t="str">
        <f t="shared" si="7"/>
        <v>2 0</v>
      </c>
      <c r="P27" s="122"/>
      <c r="Q27" s="40"/>
      <c r="R27" s="40"/>
      <c r="S27" s="122">
        <f>Q28</f>
        <v>0</v>
      </c>
      <c r="T27" s="122" t="str">
        <f t="shared" si="8"/>
        <v>2 0</v>
      </c>
      <c r="U27" s="122"/>
      <c r="V27" s="120" t="s">
        <v>55</v>
      </c>
    </row>
    <row r="28" spans="1:22" ht="12.75" customHeight="1" x14ac:dyDescent="0.35">
      <c r="A28" s="121">
        <v>3</v>
      </c>
      <c r="B28" s="121">
        <f>'Duals Elimination'!B43</f>
        <v>0</v>
      </c>
      <c r="C28" s="130">
        <f>'Duals Elimination'!D43</f>
        <v>0</v>
      </c>
      <c r="D28" s="130">
        <f>'Duals Elimination'!E43</f>
        <v>0</v>
      </c>
      <c r="E28" s="121">
        <f>'Duals Elimination'!T43</f>
        <v>0</v>
      </c>
      <c r="H28" s="125">
        <v>4</v>
      </c>
      <c r="I28" s="125">
        <f t="shared" ref="I28:I29" si="9">B29</f>
        <v>0</v>
      </c>
      <c r="J28" s="125" t="str">
        <f t="shared" si="6"/>
        <v>2 0</v>
      </c>
      <c r="K28" s="125"/>
      <c r="L28" s="125"/>
      <c r="M28" s="40"/>
      <c r="N28" s="125">
        <f>L30</f>
        <v>0</v>
      </c>
      <c r="O28" s="125" t="str">
        <f t="shared" si="7"/>
        <v>2 0</v>
      </c>
      <c r="P28" s="125"/>
      <c r="Q28" s="125"/>
      <c r="R28" s="40"/>
      <c r="S28" s="40"/>
      <c r="T28" s="40"/>
      <c r="U28" s="40"/>
      <c r="V28" s="121"/>
    </row>
    <row r="29" spans="1:22" ht="12.75" customHeight="1" x14ac:dyDescent="0.35">
      <c r="A29" s="121">
        <v>4</v>
      </c>
      <c r="B29" s="121">
        <f>'Duals Elimination'!B44</f>
        <v>0</v>
      </c>
      <c r="C29" s="130">
        <f>'Duals Elimination'!D44</f>
        <v>0</v>
      </c>
      <c r="D29" s="130">
        <f>'Duals Elimination'!E44</f>
        <v>0</v>
      </c>
      <c r="E29" s="121">
        <f>'Duals Elimination'!T44</f>
        <v>0</v>
      </c>
      <c r="H29" s="125">
        <v>5</v>
      </c>
      <c r="I29" s="125">
        <f t="shared" si="9"/>
        <v>0</v>
      </c>
      <c r="J29" s="125" t="str">
        <f t="shared" si="6"/>
        <v>2 0</v>
      </c>
      <c r="K29" s="125"/>
      <c r="L29" s="127"/>
      <c r="M29" s="40"/>
      <c r="N29" s="125">
        <f>L32</f>
        <v>0</v>
      </c>
      <c r="O29" s="125" t="str">
        <f t="shared" si="7"/>
        <v>2 0</v>
      </c>
      <c r="P29" s="125"/>
      <c r="Q29" s="127"/>
      <c r="R29" s="40"/>
      <c r="S29" s="40"/>
      <c r="T29" s="40"/>
      <c r="U29" s="40"/>
      <c r="V29" s="40"/>
    </row>
    <row r="30" spans="1:22" ht="12.75" customHeight="1" x14ac:dyDescent="0.35">
      <c r="A30" s="121">
        <v>5</v>
      </c>
      <c r="B30" s="121">
        <f>'Duals Elimination'!B45</f>
        <v>0</v>
      </c>
      <c r="C30" s="130">
        <f>'Duals Elimination'!D45</f>
        <v>0</v>
      </c>
      <c r="D30" s="130">
        <f>'Duals Elimination'!E45</f>
        <v>0</v>
      </c>
      <c r="E30" s="121">
        <f>'Duals Elimination'!T45</f>
        <v>0</v>
      </c>
      <c r="H30" s="122">
        <v>3</v>
      </c>
      <c r="I30" s="122">
        <f>B28</f>
        <v>0</v>
      </c>
      <c r="J30" s="122" t="str">
        <f t="shared" si="6"/>
        <v>2 0</v>
      </c>
      <c r="K30" s="122"/>
      <c r="L30" s="121"/>
      <c r="M30" s="40"/>
      <c r="N30" s="40"/>
      <c r="O30" s="40"/>
      <c r="P30" s="40"/>
      <c r="Q30" s="40"/>
      <c r="R30" s="119" t="s">
        <v>206</v>
      </c>
      <c r="S30" s="120" t="s">
        <v>91</v>
      </c>
      <c r="T30" s="120" t="s">
        <v>200</v>
      </c>
      <c r="U30" s="118" t="s">
        <v>201</v>
      </c>
      <c r="V30" s="120" t="s">
        <v>56</v>
      </c>
    </row>
    <row r="31" spans="1:22" ht="12.75" customHeight="1" x14ac:dyDescent="0.35">
      <c r="A31" s="121">
        <v>6</v>
      </c>
      <c r="B31" s="121">
        <f>'Duals Elimination'!B46</f>
        <v>0</v>
      </c>
      <c r="C31" s="130">
        <f>'Duals Elimination'!D46</f>
        <v>0</v>
      </c>
      <c r="D31" s="130">
        <f>'Duals Elimination'!E46</f>
        <v>0</v>
      </c>
      <c r="E31" s="121">
        <f>'Duals Elimination'!T46</f>
        <v>0</v>
      </c>
      <c r="H31" s="122">
        <v>6</v>
      </c>
      <c r="I31" s="122">
        <f t="shared" ref="I31:I32" si="10">B31</f>
        <v>0</v>
      </c>
      <c r="J31" s="122" t="str">
        <f t="shared" si="6"/>
        <v>2 0</v>
      </c>
      <c r="K31" s="122"/>
      <c r="L31" s="40"/>
      <c r="M31" s="40"/>
      <c r="N31" s="40"/>
      <c r="O31" s="40"/>
      <c r="P31" s="40"/>
      <c r="Q31" s="40"/>
      <c r="S31" s="125"/>
      <c r="T31" s="125" t="str">
        <f t="shared" ref="T31:T32" si="11">RANK(VLOOKUP(S31,$B$26:$E$33,4,FALSE),$E$26:$E$33,0) &amp; " " &amp; VLOOKUP(S31,$B$26:$E$33,2,FALSE)</f>
        <v>2 0</v>
      </c>
      <c r="U31" s="125"/>
      <c r="V31" s="121"/>
    </row>
    <row r="32" spans="1:22" ht="12.75" customHeight="1" x14ac:dyDescent="0.35">
      <c r="A32" s="121">
        <v>7</v>
      </c>
      <c r="B32" s="121">
        <f>'Duals Elimination'!B47</f>
        <v>0</v>
      </c>
      <c r="C32" s="130">
        <f>'Duals Elimination'!D47</f>
        <v>0</v>
      </c>
      <c r="D32" s="130">
        <f>'Duals Elimination'!E47</f>
        <v>0</v>
      </c>
      <c r="E32" s="121">
        <f>'Duals Elimination'!T47</f>
        <v>0</v>
      </c>
      <c r="H32" s="125">
        <v>7</v>
      </c>
      <c r="I32" s="125">
        <f t="shared" si="10"/>
        <v>0</v>
      </c>
      <c r="J32" s="125" t="str">
        <f t="shared" si="6"/>
        <v>2 0</v>
      </c>
      <c r="K32" s="125"/>
      <c r="L32" s="125"/>
      <c r="M32" s="40"/>
      <c r="N32" s="40"/>
      <c r="O32" s="40"/>
      <c r="P32" s="40"/>
      <c r="Q32" s="40"/>
      <c r="S32" s="125"/>
      <c r="T32" s="125" t="str">
        <f t="shared" si="11"/>
        <v>2 0</v>
      </c>
      <c r="U32" s="125"/>
      <c r="V32" s="120" t="s">
        <v>57</v>
      </c>
    </row>
    <row r="33" spans="1:22" ht="12.75" customHeight="1" x14ac:dyDescent="0.35">
      <c r="A33" s="121">
        <v>8</v>
      </c>
      <c r="B33" s="121">
        <f>'Duals Elimination'!B48</f>
        <v>0</v>
      </c>
      <c r="C33" s="130">
        <f>'Duals Elimination'!D48</f>
        <v>0</v>
      </c>
      <c r="D33" s="130">
        <f>'Duals Elimination'!E48</f>
        <v>0</v>
      </c>
      <c r="E33" s="121">
        <f>'Duals Elimination'!T48</f>
        <v>0</v>
      </c>
      <c r="H33" s="125">
        <v>2</v>
      </c>
      <c r="I33" s="125">
        <f>B27</f>
        <v>0</v>
      </c>
      <c r="J33" s="125" t="str">
        <f t="shared" si="6"/>
        <v>2 0</v>
      </c>
      <c r="K33" s="125"/>
      <c r="L33" s="127"/>
      <c r="M33" s="40"/>
      <c r="N33" s="40"/>
      <c r="O33" s="40"/>
      <c r="P33" s="40"/>
      <c r="Q33" s="40"/>
      <c r="S33" s="40"/>
      <c r="T33" s="40"/>
      <c r="U33" s="40"/>
      <c r="V33" s="121"/>
    </row>
    <row r="34" spans="1:22" ht="12.75" customHeight="1" x14ac:dyDescent="0.35"/>
    <row r="35" spans="1:22" ht="12.75" customHeight="1" x14ac:dyDescent="0.35"/>
    <row r="36" spans="1:22" ht="12.75" customHeight="1" x14ac:dyDescent="0.35"/>
    <row r="37" spans="1:22" ht="12.75" customHeight="1" x14ac:dyDescent="0.35"/>
    <row r="38" spans="1:22" ht="12.75" customHeight="1" x14ac:dyDescent="0.35"/>
    <row r="39" spans="1:22" ht="12.75" customHeight="1" x14ac:dyDescent="0.35"/>
    <row r="40" spans="1:22" ht="12.75" customHeight="1" x14ac:dyDescent="0.35"/>
    <row r="41" spans="1:22" ht="12.75" customHeight="1" x14ac:dyDescent="0.35"/>
    <row r="42" spans="1:22" ht="12.75" customHeight="1" x14ac:dyDescent="0.35"/>
    <row r="43" spans="1:22" ht="12.75" customHeight="1" x14ac:dyDescent="0.35"/>
    <row r="44" spans="1:22" ht="12.75" customHeight="1" x14ac:dyDescent="0.35"/>
    <row r="45" spans="1:22" ht="12.75" customHeight="1" x14ac:dyDescent="0.35"/>
    <row r="46" spans="1:22" ht="12.75" customHeight="1" x14ac:dyDescent="0.35"/>
    <row r="47" spans="1:22" ht="12.75" customHeight="1" x14ac:dyDescent="0.35"/>
    <row r="48" spans="1:22"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sheetData>
  <mergeCells count="14">
    <mergeCell ref="A11:L11"/>
    <mergeCell ref="A24:L24"/>
    <mergeCell ref="A1:I1"/>
    <mergeCell ref="A2:I2"/>
    <mergeCell ref="A5:B5"/>
    <mergeCell ref="C5:F5"/>
    <mergeCell ref="A6:B6"/>
    <mergeCell ref="C6:F6"/>
    <mergeCell ref="C7:F7"/>
    <mergeCell ref="A7:B7"/>
    <mergeCell ref="A8:B8"/>
    <mergeCell ref="C8:F8"/>
    <mergeCell ref="A9:B9"/>
    <mergeCell ref="C9:F9"/>
  </mergeCells>
  <pageMargins left="0.7" right="0.7" top="0.75" bottom="0.75" header="0" footer="0"/>
  <pageSetup paperSize="9" orientation="portrait"/>
  <headerFooter>
    <oddFooter>&amp;L#000000Público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INTRODUCTION</vt:lpstr>
      <vt:lpstr>Park &amp; Pipe</vt:lpstr>
      <vt:lpstr>AgeCat</vt:lpstr>
      <vt:lpstr>Park &amp; Pipe 2nd Round</vt:lpstr>
      <vt:lpstr>Moguls Singles</vt:lpstr>
      <vt:lpstr>MogulsDD</vt:lpstr>
      <vt:lpstr>Duals Elimination</vt:lpstr>
      <vt:lpstr>Duals 16</vt:lpstr>
      <vt:lpstr>Duals 8</vt:lpstr>
      <vt:lpstr>Duals 4</vt:lpstr>
      <vt:lpstr>CrossTimedRuns</vt:lpstr>
      <vt:lpstr>SX 32</vt:lpstr>
      <vt:lpstr>SX 32 2 Thru</vt:lpstr>
      <vt:lpstr>SX 16</vt:lpstr>
      <vt:lpstr>SX 8</vt:lpstr>
      <vt:lpstr>Race Rules</vt:lpstr>
      <vt:lpstr>Judges Cards</vt:lpstr>
      <vt:lpstr>FIS </vt:lpstr>
      <vt:lpstr>'Race Rules'!_GoBack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2024-06-14T17:11:11Z</dcterms:modified>
</cp:coreProperties>
</file>