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5480" windowHeight="10695" activeTab="0"/>
  </bookViews>
  <sheets>
    <sheet name="Sheet1" sheetId="1" r:id="rId1"/>
    <sheet name="Summary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<sst xmlns="http://schemas.openxmlformats.org/spreadsheetml/2006/main" count="350" uniqueCount="160">
  <si>
    <t>SIMON BATES</t>
  </si>
  <si>
    <t>Tignes</t>
  </si>
  <si>
    <t>MO</t>
  </si>
  <si>
    <t>MARTIN NANKOO</t>
  </si>
  <si>
    <t>FRA</t>
  </si>
  <si>
    <t>VENUE</t>
  </si>
  <si>
    <t>COUNTRY</t>
  </si>
  <si>
    <t>EVENT</t>
  </si>
  <si>
    <t>LEVEL</t>
  </si>
  <si>
    <t>WINNER</t>
  </si>
  <si>
    <t>PLACE</t>
  </si>
  <si>
    <t>% FIELD</t>
  </si>
  <si>
    <t>WC</t>
  </si>
  <si>
    <t>DM</t>
  </si>
  <si>
    <t>DATE</t>
  </si>
  <si>
    <t>JACK MALLALIEU</t>
  </si>
  <si>
    <t>SNOW FREESTYLE RESULTS 2005/6</t>
  </si>
  <si>
    <t>14.12.05</t>
  </si>
  <si>
    <t>41/71</t>
  </si>
  <si>
    <t>58/71</t>
  </si>
  <si>
    <t>20.8.05</t>
  </si>
  <si>
    <t>Perisher Blue</t>
  </si>
  <si>
    <t>AUS</t>
  </si>
  <si>
    <t>CoC</t>
  </si>
  <si>
    <t>20/31</t>
  </si>
  <si>
    <t>15/30</t>
  </si>
  <si>
    <t>27.8.05</t>
  </si>
  <si>
    <t>Mt Buller</t>
  </si>
  <si>
    <t>14/29</t>
  </si>
  <si>
    <t>20/29</t>
  </si>
  <si>
    <t>?</t>
  </si>
  <si>
    <t>POINTS</t>
  </si>
  <si>
    <t>18.12.05</t>
  </si>
  <si>
    <t>Oberstdorf</t>
  </si>
  <si>
    <t>GER</t>
  </si>
  <si>
    <t>50/73</t>
  </si>
  <si>
    <t>57/73</t>
  </si>
  <si>
    <t>7.1.06</t>
  </si>
  <si>
    <t>Mont Gabriel</t>
  </si>
  <si>
    <t>CAN</t>
  </si>
  <si>
    <t>40/43</t>
  </si>
  <si>
    <t>Deer Valley</t>
  </si>
  <si>
    <t>USA</t>
  </si>
  <si>
    <t>36/44</t>
  </si>
  <si>
    <t>13.1.06</t>
  </si>
  <si>
    <t>EMILY SARSFIELD</t>
  </si>
  <si>
    <t>14.1.06</t>
  </si>
  <si>
    <t>Les Contamines</t>
  </si>
  <si>
    <t>SX</t>
  </si>
  <si>
    <t>SCORE/TIME</t>
  </si>
  <si>
    <t>59.03 s</t>
  </si>
  <si>
    <t>54.52 s</t>
  </si>
  <si>
    <t>ANGUS MORISON</t>
  </si>
  <si>
    <t>52.62 s</t>
  </si>
  <si>
    <t>49.73 s</t>
  </si>
  <si>
    <t>39/58</t>
  </si>
  <si>
    <t>ANDY BENNETT</t>
  </si>
  <si>
    <t>HP</t>
  </si>
  <si>
    <t>15.1.06</t>
  </si>
  <si>
    <t>15/18</t>
  </si>
  <si>
    <t>MICHELLE JONES</t>
  </si>
  <si>
    <t>WILL BURROWS</t>
  </si>
  <si>
    <t>RICHARD MARTIN</t>
  </si>
  <si>
    <t>15/28</t>
  </si>
  <si>
    <t>21/28</t>
  </si>
  <si>
    <t>26/28</t>
  </si>
  <si>
    <t>9/11</t>
  </si>
  <si>
    <t>20.1.06</t>
  </si>
  <si>
    <t>Lake Placcid</t>
  </si>
  <si>
    <t>29/43</t>
  </si>
  <si>
    <t>Kreischberg</t>
  </si>
  <si>
    <t>AUT</t>
  </si>
  <si>
    <t>45.08 s</t>
  </si>
  <si>
    <t>41.96 s</t>
  </si>
  <si>
    <t>54/68</t>
  </si>
  <si>
    <t>22.1.06</t>
  </si>
  <si>
    <t>Dolni Morava</t>
  </si>
  <si>
    <t>CZE</t>
  </si>
  <si>
    <t>EC</t>
  </si>
  <si>
    <t>36/72</t>
  </si>
  <si>
    <t>23.1.06</t>
  </si>
  <si>
    <t>22/68</t>
  </si>
  <si>
    <t>33/38</t>
  </si>
  <si>
    <t>28.1.06</t>
  </si>
  <si>
    <t>Madonna di C</t>
  </si>
  <si>
    <t>ITA</t>
  </si>
  <si>
    <t>41/61</t>
  </si>
  <si>
    <t>53/61</t>
  </si>
  <si>
    <t>4.2.06</t>
  </si>
  <si>
    <t>Spindleruv Mlyn</t>
  </si>
  <si>
    <t>43/53</t>
  </si>
  <si>
    <t>35/53</t>
  </si>
  <si>
    <t>3.2.06</t>
  </si>
  <si>
    <t>39.43 s</t>
  </si>
  <si>
    <t>36.43 s</t>
  </si>
  <si>
    <t>48/65</t>
  </si>
  <si>
    <t>10.2.06</t>
  </si>
  <si>
    <t>Crans Montana</t>
  </si>
  <si>
    <t>SUI</t>
  </si>
  <si>
    <t>30/48</t>
  </si>
  <si>
    <t>11.2.06</t>
  </si>
  <si>
    <t>13/47</t>
  </si>
  <si>
    <t>45/48</t>
  </si>
  <si>
    <t>47/47</t>
  </si>
  <si>
    <t>Zweisimmen</t>
  </si>
  <si>
    <t>19/44</t>
  </si>
  <si>
    <t>4/9</t>
  </si>
  <si>
    <t>ANDY LONGLEY</t>
  </si>
  <si>
    <t>Krasnoe Ozero</t>
  </si>
  <si>
    <t>RUS</t>
  </si>
  <si>
    <t>WJC</t>
  </si>
  <si>
    <t>35/47</t>
  </si>
  <si>
    <t>4.3.06</t>
  </si>
  <si>
    <t>3.3.06</t>
  </si>
  <si>
    <t>35/39</t>
  </si>
  <si>
    <t>ELLIE KOYANDER</t>
  </si>
  <si>
    <t>24/26</t>
  </si>
  <si>
    <t>11.3.06</t>
  </si>
  <si>
    <t>Spicak</t>
  </si>
  <si>
    <t>NC</t>
  </si>
  <si>
    <t>8/12</t>
  </si>
  <si>
    <t>3/6</t>
  </si>
  <si>
    <t>Sierra Nevada</t>
  </si>
  <si>
    <t>SPA</t>
  </si>
  <si>
    <t>54.55 s</t>
  </si>
  <si>
    <t>52.12 s</t>
  </si>
  <si>
    <t>36/47</t>
  </si>
  <si>
    <t>12.3.06</t>
  </si>
  <si>
    <t>57.63 s</t>
  </si>
  <si>
    <t>54.63 s</t>
  </si>
  <si>
    <t>32/48</t>
  </si>
  <si>
    <t>WILL FOWLER</t>
  </si>
  <si>
    <t>6/6</t>
  </si>
  <si>
    <t>12/12</t>
  </si>
  <si>
    <t>BEST 2 POINTS IN BOLD</t>
  </si>
  <si>
    <t>17.2.06</t>
  </si>
  <si>
    <t>St. Johan</t>
  </si>
  <si>
    <t>11/58</t>
  </si>
  <si>
    <t>11/17</t>
  </si>
  <si>
    <t>St. Johann</t>
  </si>
  <si>
    <t>23/24</t>
  </si>
  <si>
    <t>12.3.07</t>
  </si>
  <si>
    <t>DNS</t>
  </si>
  <si>
    <t>65.62 s</t>
  </si>
  <si>
    <t>58.39 s</t>
  </si>
  <si>
    <t>8/10</t>
  </si>
  <si>
    <t>22.3.06</t>
  </si>
  <si>
    <t>La Plagne</t>
  </si>
  <si>
    <t>(to 22/3/06)</t>
  </si>
  <si>
    <t>*</t>
  </si>
  <si>
    <t>Name</t>
  </si>
  <si>
    <t>Points</t>
  </si>
  <si>
    <t>A</t>
  </si>
  <si>
    <t>B</t>
  </si>
  <si>
    <t>Team</t>
  </si>
  <si>
    <t>Licence</t>
  </si>
  <si>
    <t>ANC</t>
  </si>
  <si>
    <t>Selection Index</t>
  </si>
  <si>
    <t>9/29</t>
  </si>
  <si>
    <t>40% rule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</si>
</sst>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7" fontId="0" fillId="0" borderId="0" xfId="0" applyNumberFormat="1" applyAlignment="1" quotePrefix="1">
      <alignment horizontal="center"/>
    </xf>
    <xf numFmtId="166" fontId="1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pane ySplit="4" topLeftCell="BM37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2" max="2" width="14.57421875" style="0" customWidth="1"/>
    <col min="3" max="3" width="9.57421875" style="0" customWidth="1"/>
    <col min="4" max="4" width="7.00390625" style="0" customWidth="1"/>
    <col min="5" max="5" width="6.7109375" style="0" customWidth="1"/>
    <col min="6" max="6" width="12.421875" style="0" customWidth="1"/>
    <col min="7" max="7" width="9.28125" style="0" customWidth="1"/>
    <col min="8" max="8" width="8.8515625" style="0" customWidth="1"/>
    <col min="11" max="11" width="19.7109375" style="1" customWidth="1"/>
  </cols>
  <sheetData>
    <row r="1" spans="1:5" ht="12.75">
      <c r="A1" s="2" t="s">
        <v>16</v>
      </c>
      <c r="B1" s="2"/>
      <c r="C1" s="2"/>
      <c r="E1" t="s">
        <v>148</v>
      </c>
    </row>
    <row r="2" spans="1:10" ht="12.75">
      <c r="A2" s="2"/>
      <c r="B2" s="2"/>
      <c r="C2" s="2"/>
      <c r="E2" s="2"/>
      <c r="J2" t="s">
        <v>134</v>
      </c>
    </row>
    <row r="3" spans="1:12" ht="12.75">
      <c r="A3" s="12" t="s">
        <v>14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49</v>
      </c>
      <c r="G3" s="12" t="s">
        <v>9</v>
      </c>
      <c r="H3" s="12" t="s">
        <v>10</v>
      </c>
      <c r="I3" s="12" t="s">
        <v>11</v>
      </c>
      <c r="J3" s="12" t="s">
        <v>31</v>
      </c>
      <c r="K3" s="12" t="s">
        <v>157</v>
      </c>
      <c r="L3" s="1"/>
    </row>
    <row r="5" spans="1:12" ht="12.75">
      <c r="A5" s="2" t="s">
        <v>0</v>
      </c>
      <c r="B5" s="2"/>
      <c r="C5" s="2"/>
      <c r="K5" s="19">
        <f>AVERAGE(K6,K11)</f>
        <v>754.9549999999999</v>
      </c>
      <c r="L5" s="12"/>
    </row>
    <row r="6" spans="1:11" ht="12.75">
      <c r="A6" s="6" t="s">
        <v>17</v>
      </c>
      <c r="B6" t="s">
        <v>1</v>
      </c>
      <c r="C6" s="1" t="s">
        <v>4</v>
      </c>
      <c r="D6" s="1" t="s">
        <v>2</v>
      </c>
      <c r="E6" s="1" t="s">
        <v>12</v>
      </c>
      <c r="F6" s="1">
        <v>19.92</v>
      </c>
      <c r="G6" s="1">
        <v>25.64</v>
      </c>
      <c r="H6" s="8" t="s">
        <v>18</v>
      </c>
      <c r="I6" s="5">
        <v>0.58</v>
      </c>
      <c r="J6" s="7">
        <v>18.2</v>
      </c>
      <c r="K6" s="12">
        <v>776.91</v>
      </c>
    </row>
    <row r="7" spans="1:11" ht="12.75">
      <c r="A7" s="16" t="s">
        <v>32</v>
      </c>
      <c r="B7" t="s">
        <v>33</v>
      </c>
      <c r="C7" s="1" t="s">
        <v>34</v>
      </c>
      <c r="D7" s="1" t="s">
        <v>2</v>
      </c>
      <c r="E7" s="1" t="s">
        <v>12</v>
      </c>
      <c r="F7" s="1">
        <v>14.05</v>
      </c>
      <c r="G7" s="1">
        <v>25.69</v>
      </c>
      <c r="H7" s="8" t="s">
        <v>35</v>
      </c>
      <c r="I7" s="5">
        <v>0.69</v>
      </c>
      <c r="J7" s="7">
        <v>15.5</v>
      </c>
      <c r="K7" s="7">
        <v>546.9</v>
      </c>
    </row>
    <row r="8" spans="1:11" ht="12.75">
      <c r="A8" s="16" t="s">
        <v>37</v>
      </c>
      <c r="B8" t="s">
        <v>38</v>
      </c>
      <c r="C8" s="1" t="s">
        <v>39</v>
      </c>
      <c r="D8" s="1" t="s">
        <v>2</v>
      </c>
      <c r="E8" s="1" t="s">
        <v>12</v>
      </c>
      <c r="F8" s="1">
        <v>17.53</v>
      </c>
      <c r="G8" s="7">
        <v>27.66</v>
      </c>
      <c r="H8" s="8" t="s">
        <v>40</v>
      </c>
      <c r="I8" s="5">
        <v>0.93</v>
      </c>
      <c r="J8" s="7">
        <v>0</v>
      </c>
      <c r="K8" s="1">
        <v>663.76</v>
      </c>
    </row>
    <row r="9" spans="1:11" ht="12.75">
      <c r="A9" s="16" t="s">
        <v>44</v>
      </c>
      <c r="B9" t="s">
        <v>41</v>
      </c>
      <c r="C9" s="1" t="s">
        <v>42</v>
      </c>
      <c r="D9" s="1" t="s">
        <v>2</v>
      </c>
      <c r="E9" s="1" t="s">
        <v>12</v>
      </c>
      <c r="F9" s="1">
        <v>17.33</v>
      </c>
      <c r="G9" s="1">
        <v>27.36</v>
      </c>
      <c r="H9" s="8" t="s">
        <v>43</v>
      </c>
      <c r="I9" s="5">
        <v>0.81</v>
      </c>
      <c r="J9" s="7">
        <v>19.7</v>
      </c>
      <c r="K9" s="7">
        <v>633.4</v>
      </c>
    </row>
    <row r="10" spans="1:11" ht="12.75">
      <c r="A10" s="16" t="s">
        <v>67</v>
      </c>
      <c r="B10" t="s">
        <v>68</v>
      </c>
      <c r="C10" s="1" t="s">
        <v>42</v>
      </c>
      <c r="D10" s="1" t="s">
        <v>2</v>
      </c>
      <c r="E10" s="1" t="s">
        <v>12</v>
      </c>
      <c r="F10" s="1">
        <v>19.36</v>
      </c>
      <c r="G10" s="1">
        <v>26.71</v>
      </c>
      <c r="H10" s="8" t="s">
        <v>69</v>
      </c>
      <c r="I10" s="5">
        <v>0.67</v>
      </c>
      <c r="J10" s="13">
        <v>36</v>
      </c>
      <c r="K10" s="7">
        <v>724.82</v>
      </c>
    </row>
    <row r="11" spans="1:11" ht="12.75">
      <c r="A11" s="16" t="s">
        <v>75</v>
      </c>
      <c r="B11" t="s">
        <v>68</v>
      </c>
      <c r="C11" s="1" t="s">
        <v>42</v>
      </c>
      <c r="D11" s="1" t="s">
        <v>2</v>
      </c>
      <c r="E11" s="1" t="s">
        <v>12</v>
      </c>
      <c r="F11" s="7">
        <v>19.3</v>
      </c>
      <c r="G11" s="1">
        <v>26.33</v>
      </c>
      <c r="H11" s="8" t="s">
        <v>82</v>
      </c>
      <c r="I11" s="5">
        <v>0.86</v>
      </c>
      <c r="J11" s="13">
        <v>24</v>
      </c>
      <c r="K11" s="13">
        <v>733</v>
      </c>
    </row>
    <row r="12" spans="1:11" ht="12.75">
      <c r="A12" s="16" t="s">
        <v>83</v>
      </c>
      <c r="B12" t="s">
        <v>84</v>
      </c>
      <c r="C12" s="1" t="s">
        <v>85</v>
      </c>
      <c r="D12" s="1" t="s">
        <v>2</v>
      </c>
      <c r="E12" s="1" t="s">
        <v>12</v>
      </c>
      <c r="F12" s="7">
        <v>17.72</v>
      </c>
      <c r="G12" s="1">
        <v>26.66</v>
      </c>
      <c r="H12" s="8" t="s">
        <v>86</v>
      </c>
      <c r="I12" s="5">
        <v>0.67</v>
      </c>
      <c r="J12" s="7">
        <v>18.2</v>
      </c>
      <c r="K12" s="7">
        <v>664.66</v>
      </c>
    </row>
    <row r="13" spans="1:11" ht="12.75">
      <c r="A13" s="16" t="s">
        <v>88</v>
      </c>
      <c r="B13" t="s">
        <v>89</v>
      </c>
      <c r="C13" s="1" t="s">
        <v>77</v>
      </c>
      <c r="D13" s="1" t="s">
        <v>2</v>
      </c>
      <c r="E13" s="1" t="s">
        <v>12</v>
      </c>
      <c r="F13" s="7">
        <v>19.97</v>
      </c>
      <c r="G13" s="1">
        <v>27.36</v>
      </c>
      <c r="H13" s="8" t="s">
        <v>91</v>
      </c>
      <c r="I13" s="5">
        <v>0.66</v>
      </c>
      <c r="J13" s="7">
        <v>20</v>
      </c>
      <c r="K13" s="7">
        <v>729.89</v>
      </c>
    </row>
    <row r="14" spans="1:11" ht="12.75">
      <c r="A14" s="6"/>
      <c r="C14" s="1"/>
      <c r="D14" s="1"/>
      <c r="E14" s="1"/>
      <c r="F14" s="1"/>
      <c r="G14" s="1"/>
      <c r="H14" s="8"/>
      <c r="I14" s="5"/>
      <c r="K14" s="12"/>
    </row>
    <row r="15" spans="1:11" ht="12.75">
      <c r="A15" s="2" t="s">
        <v>3</v>
      </c>
      <c r="C15" s="1"/>
      <c r="D15" s="1"/>
      <c r="E15" s="1"/>
      <c r="F15" s="7"/>
      <c r="G15" s="1"/>
      <c r="H15" s="8"/>
      <c r="I15" s="5"/>
      <c r="K15" s="20">
        <f>AVERAGE(K18,K24)</f>
        <v>641.5550000000001</v>
      </c>
    </row>
    <row r="16" spans="1:11" ht="12.75">
      <c r="A16" t="s">
        <v>20</v>
      </c>
      <c r="B16" t="s">
        <v>21</v>
      </c>
      <c r="C16" s="1" t="s">
        <v>22</v>
      </c>
      <c r="D16" s="1" t="s">
        <v>2</v>
      </c>
      <c r="E16" s="1" t="s">
        <v>23</v>
      </c>
      <c r="F16" s="1">
        <v>7.01</v>
      </c>
      <c r="G16" s="1">
        <v>25.99</v>
      </c>
      <c r="H16" s="8" t="s">
        <v>24</v>
      </c>
      <c r="I16" s="5">
        <v>0.65</v>
      </c>
      <c r="J16" s="7">
        <v>55</v>
      </c>
      <c r="K16" s="1">
        <v>215.77</v>
      </c>
    </row>
    <row r="17" spans="1:11" ht="12.75">
      <c r="A17" t="s">
        <v>20</v>
      </c>
      <c r="B17" t="s">
        <v>21</v>
      </c>
      <c r="C17" s="1" t="s">
        <v>22</v>
      </c>
      <c r="D17" s="1" t="s">
        <v>2</v>
      </c>
      <c r="E17" s="1" t="s">
        <v>23</v>
      </c>
      <c r="F17" s="1">
        <v>11.85</v>
      </c>
      <c r="G17" s="1">
        <v>25.77</v>
      </c>
      <c r="H17" s="8" t="s">
        <v>25</v>
      </c>
      <c r="I17" s="5">
        <v>0.5</v>
      </c>
      <c r="J17" s="13">
        <v>80</v>
      </c>
      <c r="K17" s="7">
        <v>367.86</v>
      </c>
    </row>
    <row r="18" spans="1:11" ht="12.75">
      <c r="A18" t="s">
        <v>26</v>
      </c>
      <c r="B18" t="s">
        <v>27</v>
      </c>
      <c r="C18" s="1" t="s">
        <v>22</v>
      </c>
      <c r="D18" s="1" t="s">
        <v>13</v>
      </c>
      <c r="E18" s="1" t="s">
        <v>23</v>
      </c>
      <c r="F18" s="1">
        <v>20.06</v>
      </c>
      <c r="G18" s="1" t="s">
        <v>30</v>
      </c>
      <c r="H18" s="8" t="s">
        <v>28</v>
      </c>
      <c r="I18" s="5">
        <v>0.48</v>
      </c>
      <c r="J18" s="13">
        <v>90</v>
      </c>
      <c r="K18" s="12">
        <v>600</v>
      </c>
    </row>
    <row r="19" spans="1:11" ht="12.75">
      <c r="A19" t="s">
        <v>17</v>
      </c>
      <c r="B19" t="s">
        <v>1</v>
      </c>
      <c r="C19" s="1" t="s">
        <v>4</v>
      </c>
      <c r="D19" s="1" t="s">
        <v>2</v>
      </c>
      <c r="E19" s="1" t="s">
        <v>12</v>
      </c>
      <c r="F19" s="1">
        <v>9.29</v>
      </c>
      <c r="G19" s="1">
        <v>25.64</v>
      </c>
      <c r="H19" s="8" t="s">
        <v>19</v>
      </c>
      <c r="I19" s="5">
        <v>0.81</v>
      </c>
      <c r="J19" s="7">
        <v>13.1</v>
      </c>
      <c r="K19" s="1">
        <v>362.32</v>
      </c>
    </row>
    <row r="20" spans="1:11" ht="12.75">
      <c r="A20" s="4" t="s">
        <v>32</v>
      </c>
      <c r="B20" t="s">
        <v>33</v>
      </c>
      <c r="C20" s="1" t="s">
        <v>34</v>
      </c>
      <c r="D20" s="1" t="s">
        <v>2</v>
      </c>
      <c r="E20" s="1" t="s">
        <v>12</v>
      </c>
      <c r="F20" s="1">
        <v>10.83</v>
      </c>
      <c r="G20" s="7">
        <v>25.69</v>
      </c>
      <c r="H20" s="8" t="s">
        <v>36</v>
      </c>
      <c r="I20" s="5">
        <v>0.78</v>
      </c>
      <c r="J20" s="7">
        <v>13.4</v>
      </c>
      <c r="K20" s="15">
        <v>421.56</v>
      </c>
    </row>
    <row r="21" spans="1:11" ht="12.75">
      <c r="A21" s="4" t="s">
        <v>75</v>
      </c>
      <c r="B21" t="s">
        <v>76</v>
      </c>
      <c r="C21" s="1" t="s">
        <v>77</v>
      </c>
      <c r="D21" s="1" t="s">
        <v>2</v>
      </c>
      <c r="E21" s="1" t="s">
        <v>78</v>
      </c>
      <c r="F21" s="1">
        <v>14.77</v>
      </c>
      <c r="G21" s="7">
        <v>25.21</v>
      </c>
      <c r="H21" s="8" t="s">
        <v>79</v>
      </c>
      <c r="I21" s="5">
        <v>0.5</v>
      </c>
      <c r="J21" s="7">
        <v>3.94</v>
      </c>
      <c r="K21" s="15">
        <v>468</v>
      </c>
    </row>
    <row r="22" spans="1:11" ht="12.75">
      <c r="A22" s="4" t="s">
        <v>80</v>
      </c>
      <c r="B22" t="s">
        <v>76</v>
      </c>
      <c r="C22" s="1" t="s">
        <v>77</v>
      </c>
      <c r="D22" s="1" t="s">
        <v>2</v>
      </c>
      <c r="E22" s="1" t="s">
        <v>78</v>
      </c>
      <c r="F22" s="1">
        <v>18.42</v>
      </c>
      <c r="G22" s="7">
        <v>24.69</v>
      </c>
      <c r="H22" s="8" t="s">
        <v>81</v>
      </c>
      <c r="I22" s="5">
        <v>0.32</v>
      </c>
      <c r="J22" s="7">
        <v>18</v>
      </c>
      <c r="K22" s="15">
        <v>596</v>
      </c>
    </row>
    <row r="23" spans="1:11" ht="12.75">
      <c r="A23" s="16" t="s">
        <v>83</v>
      </c>
      <c r="B23" t="s">
        <v>84</v>
      </c>
      <c r="C23" s="1" t="s">
        <v>85</v>
      </c>
      <c r="D23" s="1" t="s">
        <v>2</v>
      </c>
      <c r="E23" s="1" t="s">
        <v>12</v>
      </c>
      <c r="F23" s="7">
        <v>11.37</v>
      </c>
      <c r="G23" s="1">
        <v>26.66</v>
      </c>
      <c r="H23" s="8" t="s">
        <v>87</v>
      </c>
      <c r="I23" s="5">
        <v>0.87</v>
      </c>
      <c r="J23" s="7">
        <v>14.6</v>
      </c>
      <c r="K23" s="15">
        <v>426.48</v>
      </c>
    </row>
    <row r="24" spans="1:11" ht="12.75">
      <c r="A24" s="16" t="s">
        <v>88</v>
      </c>
      <c r="B24" t="s">
        <v>89</v>
      </c>
      <c r="C24" s="1" t="s">
        <v>77</v>
      </c>
      <c r="D24" s="1" t="s">
        <v>2</v>
      </c>
      <c r="E24" s="1" t="s">
        <v>12</v>
      </c>
      <c r="F24" s="7">
        <v>18.69</v>
      </c>
      <c r="G24" s="1">
        <v>27.36</v>
      </c>
      <c r="H24" s="8" t="s">
        <v>90</v>
      </c>
      <c r="I24" s="5">
        <v>0.81</v>
      </c>
      <c r="J24" s="7">
        <v>17.6</v>
      </c>
      <c r="K24" s="12">
        <v>683.11</v>
      </c>
    </row>
    <row r="25" spans="1:11" ht="12.75">
      <c r="A25" s="16" t="s">
        <v>96</v>
      </c>
      <c r="B25" t="s">
        <v>97</v>
      </c>
      <c r="C25" s="1" t="s">
        <v>98</v>
      </c>
      <c r="D25" s="1" t="s">
        <v>2</v>
      </c>
      <c r="E25" s="1" t="s">
        <v>78</v>
      </c>
      <c r="F25" s="7">
        <v>15.32</v>
      </c>
      <c r="G25" s="7">
        <v>25</v>
      </c>
      <c r="H25" s="8" t="s">
        <v>99</v>
      </c>
      <c r="I25" s="5">
        <v>0.63</v>
      </c>
      <c r="J25" s="7">
        <v>5.76</v>
      </c>
      <c r="K25" s="15">
        <v>490</v>
      </c>
    </row>
    <row r="26" spans="1:11" ht="12.75">
      <c r="A26" s="16" t="s">
        <v>100</v>
      </c>
      <c r="B26" t="s">
        <v>97</v>
      </c>
      <c r="C26" s="1" t="s">
        <v>98</v>
      </c>
      <c r="D26" s="1" t="s">
        <v>2</v>
      </c>
      <c r="E26" s="1" t="s">
        <v>78</v>
      </c>
      <c r="F26" s="7">
        <v>19.36</v>
      </c>
      <c r="G26" s="7">
        <v>26.24</v>
      </c>
      <c r="H26" s="1" t="s">
        <v>101</v>
      </c>
      <c r="I26" s="5">
        <v>0.28</v>
      </c>
      <c r="J26" s="7">
        <v>36</v>
      </c>
      <c r="K26" s="15">
        <v>590</v>
      </c>
    </row>
    <row r="27" spans="1:11" ht="12.75">
      <c r="A27" s="16" t="s">
        <v>117</v>
      </c>
      <c r="B27" t="s">
        <v>118</v>
      </c>
      <c r="C27" s="1" t="s">
        <v>77</v>
      </c>
      <c r="D27" s="1" t="s">
        <v>2</v>
      </c>
      <c r="E27" s="1" t="s">
        <v>119</v>
      </c>
      <c r="F27" s="7">
        <v>19.02</v>
      </c>
      <c r="G27" s="7">
        <v>24.81</v>
      </c>
      <c r="H27" s="8" t="s">
        <v>120</v>
      </c>
      <c r="I27" s="5">
        <v>0.67</v>
      </c>
      <c r="J27" s="7" t="s">
        <v>30</v>
      </c>
      <c r="K27" s="15">
        <v>536</v>
      </c>
    </row>
    <row r="28" spans="1:11" ht="12.75">
      <c r="A28" s="16" t="s">
        <v>127</v>
      </c>
      <c r="B28" t="s">
        <v>118</v>
      </c>
      <c r="C28" s="1" t="s">
        <v>77</v>
      </c>
      <c r="D28" s="1" t="s">
        <v>2</v>
      </c>
      <c r="E28" s="1" t="s">
        <v>119</v>
      </c>
      <c r="F28" s="7">
        <v>20.78</v>
      </c>
      <c r="G28" s="7">
        <v>24.21</v>
      </c>
      <c r="H28" s="8" t="s">
        <v>121</v>
      </c>
      <c r="I28" s="5">
        <v>0.5</v>
      </c>
      <c r="J28" s="7">
        <v>20.78</v>
      </c>
      <c r="K28" s="15">
        <v>600</v>
      </c>
    </row>
    <row r="29" ht="12.75">
      <c r="H29" s="11"/>
    </row>
    <row r="30" spans="1:11" ht="12.75">
      <c r="A30" s="2" t="s">
        <v>15</v>
      </c>
      <c r="C30" s="1"/>
      <c r="D30" s="1"/>
      <c r="E30" s="1"/>
      <c r="F30" s="1"/>
      <c r="G30" s="1"/>
      <c r="H30" s="8"/>
      <c r="I30" s="5"/>
      <c r="K30" s="20">
        <f>AVERAGE(K32,K31)</f>
        <v>266.5</v>
      </c>
    </row>
    <row r="31" spans="1:11" ht="12.75">
      <c r="A31" t="s">
        <v>26</v>
      </c>
      <c r="B31" t="s">
        <v>27</v>
      </c>
      <c r="C31" s="1" t="s">
        <v>22</v>
      </c>
      <c r="D31" s="1" t="s">
        <v>13</v>
      </c>
      <c r="E31" s="1" t="s">
        <v>23</v>
      </c>
      <c r="F31" s="1">
        <v>15.81</v>
      </c>
      <c r="G31" s="1" t="s">
        <v>30</v>
      </c>
      <c r="H31" s="8" t="s">
        <v>29</v>
      </c>
      <c r="I31" s="5">
        <v>0.69</v>
      </c>
      <c r="J31" s="13">
        <v>55</v>
      </c>
      <c r="K31" s="12">
        <v>480</v>
      </c>
    </row>
    <row r="32" spans="1:11" ht="12.75">
      <c r="A32" s="16" t="s">
        <v>96</v>
      </c>
      <c r="B32" t="s">
        <v>97</v>
      </c>
      <c r="C32" s="1" t="s">
        <v>98</v>
      </c>
      <c r="D32" s="1" t="s">
        <v>2</v>
      </c>
      <c r="E32" s="1" t="s">
        <v>78</v>
      </c>
      <c r="F32" s="7">
        <v>1.66</v>
      </c>
      <c r="G32" s="7">
        <v>25</v>
      </c>
      <c r="H32" s="8" t="s">
        <v>102</v>
      </c>
      <c r="I32" s="5">
        <v>0.94</v>
      </c>
      <c r="J32" s="7">
        <v>0</v>
      </c>
      <c r="K32" s="12">
        <v>53</v>
      </c>
    </row>
    <row r="33" spans="1:11" ht="12.75">
      <c r="A33" s="16" t="s">
        <v>100</v>
      </c>
      <c r="B33" t="s">
        <v>97</v>
      </c>
      <c r="C33" s="1" t="s">
        <v>98</v>
      </c>
      <c r="D33" s="1" t="s">
        <v>2</v>
      </c>
      <c r="E33" s="1" t="s">
        <v>78</v>
      </c>
      <c r="F33" s="7">
        <v>0.51</v>
      </c>
      <c r="G33" s="7">
        <v>26.24</v>
      </c>
      <c r="H33" s="1" t="s">
        <v>103</v>
      </c>
      <c r="I33" s="5">
        <v>1</v>
      </c>
      <c r="J33" s="7">
        <v>0</v>
      </c>
      <c r="K33" s="1">
        <v>15</v>
      </c>
    </row>
    <row r="34" spans="1:10" ht="12.75">
      <c r="A34" s="16"/>
      <c r="C34" s="1"/>
      <c r="D34" s="1"/>
      <c r="E34" s="1"/>
      <c r="F34" s="7"/>
      <c r="G34" s="7"/>
      <c r="H34" s="1"/>
      <c r="I34" s="5"/>
      <c r="J34" s="7"/>
    </row>
    <row r="35" spans="1:11" ht="12.75">
      <c r="A35" s="17" t="s">
        <v>107</v>
      </c>
      <c r="C35" s="1"/>
      <c r="D35" s="1"/>
      <c r="E35" s="1"/>
      <c r="F35" s="7"/>
      <c r="G35" s="7"/>
      <c r="H35" s="1"/>
      <c r="I35" s="5"/>
      <c r="J35" s="7"/>
      <c r="K35" s="20">
        <f>AVERAGE(K36:K37)</f>
        <v>376.5</v>
      </c>
    </row>
    <row r="36" spans="1:11" ht="12.75">
      <c r="A36" s="16" t="s">
        <v>113</v>
      </c>
      <c r="B36" t="s">
        <v>108</v>
      </c>
      <c r="C36" s="1" t="s">
        <v>109</v>
      </c>
      <c r="D36" s="1" t="s">
        <v>2</v>
      </c>
      <c r="E36" s="1" t="s">
        <v>110</v>
      </c>
      <c r="F36" s="7">
        <v>13.7</v>
      </c>
      <c r="G36" s="7">
        <v>27.14</v>
      </c>
      <c r="H36" s="1" t="s">
        <v>111</v>
      </c>
      <c r="I36" s="5">
        <v>0.74</v>
      </c>
      <c r="J36" s="13">
        <v>7.2</v>
      </c>
      <c r="K36" s="12">
        <v>350</v>
      </c>
    </row>
    <row r="37" spans="1:11" ht="12.75">
      <c r="A37" s="16" t="s">
        <v>112</v>
      </c>
      <c r="B37" t="s">
        <v>108</v>
      </c>
      <c r="C37" s="1" t="s">
        <v>109</v>
      </c>
      <c r="D37" s="1" t="s">
        <v>13</v>
      </c>
      <c r="E37" s="1" t="s">
        <v>110</v>
      </c>
      <c r="F37" s="7">
        <v>14.51</v>
      </c>
      <c r="G37" s="7">
        <v>25.18</v>
      </c>
      <c r="H37" s="1" t="s">
        <v>114</v>
      </c>
      <c r="I37" s="5">
        <v>0.9</v>
      </c>
      <c r="J37" s="13">
        <v>7.2</v>
      </c>
      <c r="K37" s="12">
        <v>403</v>
      </c>
    </row>
    <row r="38" spans="1:10" ht="12.75">
      <c r="A38" s="16"/>
      <c r="C38" s="1"/>
      <c r="D38" s="1"/>
      <c r="E38" s="1"/>
      <c r="F38" s="7"/>
      <c r="G38" s="7"/>
      <c r="H38" s="1"/>
      <c r="I38" s="5"/>
      <c r="J38" s="7"/>
    </row>
    <row r="39" spans="1:11" ht="12.75">
      <c r="A39" s="17" t="s">
        <v>115</v>
      </c>
      <c r="C39" s="1"/>
      <c r="D39" s="1"/>
      <c r="E39" s="1"/>
      <c r="F39" s="7"/>
      <c r="G39" s="7"/>
      <c r="H39" s="1"/>
      <c r="I39" s="5"/>
      <c r="J39" s="7"/>
      <c r="K39" s="20">
        <f>AVERAGE(K40:K41)</f>
        <v>506</v>
      </c>
    </row>
    <row r="40" spans="1:11" ht="12.75">
      <c r="A40" s="16" t="s">
        <v>112</v>
      </c>
      <c r="B40" t="s">
        <v>108</v>
      </c>
      <c r="C40" s="1" t="s">
        <v>109</v>
      </c>
      <c r="D40" s="1" t="s">
        <v>13</v>
      </c>
      <c r="E40" s="1" t="s">
        <v>110</v>
      </c>
      <c r="F40" s="7">
        <v>15.36</v>
      </c>
      <c r="G40" s="7">
        <v>23.45</v>
      </c>
      <c r="H40" s="1" t="s">
        <v>116</v>
      </c>
      <c r="I40" s="5">
        <v>0.92</v>
      </c>
      <c r="J40" s="13">
        <v>25.2</v>
      </c>
      <c r="K40" s="12">
        <v>458</v>
      </c>
    </row>
    <row r="41" spans="1:11" ht="12.75">
      <c r="A41" s="16" t="s">
        <v>26</v>
      </c>
      <c r="B41" t="s">
        <v>27</v>
      </c>
      <c r="C41" s="1" t="s">
        <v>22</v>
      </c>
      <c r="D41" s="1" t="s">
        <v>13</v>
      </c>
      <c r="E41" s="1" t="s">
        <v>156</v>
      </c>
      <c r="F41" s="7">
        <v>17.52</v>
      </c>
      <c r="G41" s="7">
        <v>25.28</v>
      </c>
      <c r="H41" s="25" t="s">
        <v>158</v>
      </c>
      <c r="I41" s="5">
        <f>9/29</f>
        <v>0.3103448275862069</v>
      </c>
      <c r="J41" s="7"/>
      <c r="K41" s="12">
        <v>554</v>
      </c>
    </row>
    <row r="42" spans="1:10" ht="12.75">
      <c r="A42" s="16"/>
      <c r="C42" s="1"/>
      <c r="D42" s="1"/>
      <c r="E42" s="1"/>
      <c r="F42" s="7"/>
      <c r="G42" s="7"/>
      <c r="H42" s="1"/>
      <c r="I42" s="5"/>
      <c r="J42" s="7"/>
    </row>
    <row r="43" spans="1:11" ht="12.75">
      <c r="A43" s="17" t="s">
        <v>131</v>
      </c>
      <c r="C43" s="1"/>
      <c r="D43" s="1"/>
      <c r="E43" s="1"/>
      <c r="F43" s="7"/>
      <c r="G43" s="7"/>
      <c r="H43" s="1"/>
      <c r="I43" s="5"/>
      <c r="J43" s="7"/>
      <c r="K43" s="20">
        <f>AVERAGE(K44:K45)</f>
        <v>95.5</v>
      </c>
    </row>
    <row r="44" spans="1:11" ht="12.75">
      <c r="A44" s="16" t="s">
        <v>117</v>
      </c>
      <c r="B44" t="s">
        <v>118</v>
      </c>
      <c r="C44" s="1" t="s">
        <v>77</v>
      </c>
      <c r="D44" s="1" t="s">
        <v>2</v>
      </c>
      <c r="E44" s="1" t="s">
        <v>119</v>
      </c>
      <c r="F44" s="7">
        <v>0.77</v>
      </c>
      <c r="G44" s="7">
        <v>24.81</v>
      </c>
      <c r="H44" s="8" t="s">
        <v>133</v>
      </c>
      <c r="I44" s="5">
        <v>1</v>
      </c>
      <c r="J44" s="13">
        <v>0</v>
      </c>
      <c r="K44" s="12">
        <v>21</v>
      </c>
    </row>
    <row r="45" spans="1:11" ht="12.75">
      <c r="A45" s="16" t="s">
        <v>127</v>
      </c>
      <c r="B45" t="s">
        <v>118</v>
      </c>
      <c r="C45" s="1" t="s">
        <v>77</v>
      </c>
      <c r="D45" s="1" t="s">
        <v>2</v>
      </c>
      <c r="E45" s="1" t="s">
        <v>119</v>
      </c>
      <c r="F45" s="7">
        <v>5.86</v>
      </c>
      <c r="G45" s="7">
        <v>24.21</v>
      </c>
      <c r="H45" s="8" t="s">
        <v>132</v>
      </c>
      <c r="I45" s="5">
        <v>1</v>
      </c>
      <c r="J45" s="13">
        <v>20</v>
      </c>
      <c r="K45" s="12">
        <v>170</v>
      </c>
    </row>
    <row r="46" spans="3:9" ht="12.75">
      <c r="C46" s="1"/>
      <c r="D46" s="1"/>
      <c r="E46" s="1"/>
      <c r="F46" s="1"/>
      <c r="G46" s="1"/>
      <c r="H46" s="8"/>
      <c r="I46" s="5"/>
    </row>
    <row r="47" spans="1:12" ht="12.75">
      <c r="A47" s="2" t="s">
        <v>56</v>
      </c>
      <c r="C47" s="1"/>
      <c r="D47" s="1"/>
      <c r="E47" s="1"/>
      <c r="H47" s="11"/>
      <c r="K47" s="20">
        <f>K48*0.6</f>
        <v>459.68399999999997</v>
      </c>
      <c r="L47" t="s">
        <v>149</v>
      </c>
    </row>
    <row r="48" spans="1:11" ht="12.75">
      <c r="A48" t="s">
        <v>58</v>
      </c>
      <c r="B48" t="s">
        <v>47</v>
      </c>
      <c r="C48" s="1" t="s">
        <v>4</v>
      </c>
      <c r="D48" s="1" t="s">
        <v>57</v>
      </c>
      <c r="E48" s="1" t="s">
        <v>12</v>
      </c>
      <c r="F48" s="1">
        <v>34.4</v>
      </c>
      <c r="G48" s="1">
        <v>44.9</v>
      </c>
      <c r="H48" s="8" t="s">
        <v>63</v>
      </c>
      <c r="I48" s="5">
        <v>0.54</v>
      </c>
      <c r="J48" s="13">
        <v>160</v>
      </c>
      <c r="K48" s="12">
        <v>766.14</v>
      </c>
    </row>
    <row r="49" ht="12.75">
      <c r="H49" s="11"/>
    </row>
    <row r="50" spans="1:12" ht="12.75">
      <c r="A50" s="2" t="s">
        <v>62</v>
      </c>
      <c r="H50" s="11"/>
      <c r="K50" s="20">
        <f>0.6*K51</f>
        <v>346.098</v>
      </c>
      <c r="L50" t="s">
        <v>149</v>
      </c>
    </row>
    <row r="51" spans="1:11" ht="12.75">
      <c r="A51" t="s">
        <v>58</v>
      </c>
      <c r="B51" t="s">
        <v>47</v>
      </c>
      <c r="C51" s="1" t="s">
        <v>4</v>
      </c>
      <c r="D51" s="1" t="s">
        <v>57</v>
      </c>
      <c r="E51" s="1" t="s">
        <v>12</v>
      </c>
      <c r="F51" s="1">
        <v>25.9</v>
      </c>
      <c r="G51" s="1">
        <v>44.9</v>
      </c>
      <c r="H51" s="8" t="s">
        <v>64</v>
      </c>
      <c r="I51" s="5">
        <v>0.75</v>
      </c>
      <c r="J51" s="13">
        <v>100</v>
      </c>
      <c r="K51" s="12">
        <v>576.83</v>
      </c>
    </row>
    <row r="52" ht="12.75">
      <c r="H52" s="11"/>
    </row>
    <row r="53" spans="1:12" ht="12.75">
      <c r="A53" s="2" t="s">
        <v>61</v>
      </c>
      <c r="C53" s="1"/>
      <c r="D53" s="1"/>
      <c r="E53" s="1"/>
      <c r="F53" s="1"/>
      <c r="G53" s="1"/>
      <c r="H53" s="11"/>
      <c r="K53" s="20">
        <f>0.6*K54</f>
        <v>225.83399999999997</v>
      </c>
      <c r="L53" t="s">
        <v>149</v>
      </c>
    </row>
    <row r="54" spans="1:11" ht="12.75">
      <c r="A54" t="s">
        <v>58</v>
      </c>
      <c r="B54" t="s">
        <v>47</v>
      </c>
      <c r="C54" s="1" t="s">
        <v>4</v>
      </c>
      <c r="D54" s="1" t="s">
        <v>57</v>
      </c>
      <c r="E54" s="1" t="s">
        <v>12</v>
      </c>
      <c r="F54" s="1">
        <v>16.9</v>
      </c>
      <c r="G54" s="1">
        <v>44.9</v>
      </c>
      <c r="H54" s="8" t="s">
        <v>65</v>
      </c>
      <c r="I54" s="5">
        <v>0.93</v>
      </c>
      <c r="J54" s="13">
        <v>50</v>
      </c>
      <c r="K54" s="12">
        <v>376.39</v>
      </c>
    </row>
    <row r="55" ht="12.75">
      <c r="H55" s="11"/>
    </row>
    <row r="56" spans="1:11" ht="12.75">
      <c r="A56" s="2" t="s">
        <v>52</v>
      </c>
      <c r="C56" s="1"/>
      <c r="D56" s="1"/>
      <c r="E56" s="1"/>
      <c r="F56" s="1"/>
      <c r="G56" s="1"/>
      <c r="H56" s="8"/>
      <c r="I56" s="5"/>
      <c r="K56" s="20">
        <f>AVERAGE(K60,K63)</f>
        <v>737.5</v>
      </c>
    </row>
    <row r="57" spans="1:11" ht="12.75">
      <c r="A57" t="s">
        <v>46</v>
      </c>
      <c r="B57" t="s">
        <v>47</v>
      </c>
      <c r="C57" s="1" t="s">
        <v>4</v>
      </c>
      <c r="D57" s="1" t="s">
        <v>48</v>
      </c>
      <c r="E57" s="1" t="s">
        <v>12</v>
      </c>
      <c r="F57" s="1" t="s">
        <v>53</v>
      </c>
      <c r="G57" s="1" t="s">
        <v>54</v>
      </c>
      <c r="H57" s="8" t="s">
        <v>55</v>
      </c>
      <c r="I57" s="5">
        <v>0.62</v>
      </c>
      <c r="J57" s="7">
        <v>18.8</v>
      </c>
      <c r="K57" s="1">
        <v>711</v>
      </c>
    </row>
    <row r="58" spans="1:11" ht="12.75">
      <c r="A58" t="s">
        <v>67</v>
      </c>
      <c r="B58" t="s">
        <v>70</v>
      </c>
      <c r="C58" s="1" t="s">
        <v>71</v>
      </c>
      <c r="D58" s="1" t="s">
        <v>48</v>
      </c>
      <c r="E58" s="1" t="s">
        <v>12</v>
      </c>
      <c r="F58" s="1" t="s">
        <v>72</v>
      </c>
      <c r="G58" s="1" t="s">
        <v>73</v>
      </c>
      <c r="H58" s="8" t="s">
        <v>74</v>
      </c>
      <c r="I58" s="5">
        <v>0.79</v>
      </c>
      <c r="J58" s="7">
        <v>14.3</v>
      </c>
      <c r="K58" s="1">
        <v>688</v>
      </c>
    </row>
    <row r="59" spans="1:11" ht="12.75">
      <c r="A59" t="s">
        <v>83</v>
      </c>
      <c r="B59" t="s">
        <v>104</v>
      </c>
      <c r="C59" s="1" t="s">
        <v>98</v>
      </c>
      <c r="D59" s="1" t="s">
        <v>48</v>
      </c>
      <c r="E59" s="1" t="s">
        <v>78</v>
      </c>
      <c r="F59" s="1" t="s">
        <v>30</v>
      </c>
      <c r="G59" s="1" t="s">
        <v>30</v>
      </c>
      <c r="H59" s="8" t="s">
        <v>105</v>
      </c>
      <c r="I59" s="5">
        <v>0.43</v>
      </c>
      <c r="J59" s="13">
        <v>34.8</v>
      </c>
      <c r="K59" s="1">
        <v>550</v>
      </c>
    </row>
    <row r="60" spans="1:11" ht="12.75">
      <c r="A60" s="16" t="s">
        <v>92</v>
      </c>
      <c r="B60" t="s">
        <v>89</v>
      </c>
      <c r="C60" s="1" t="s">
        <v>77</v>
      </c>
      <c r="D60" s="1" t="s">
        <v>48</v>
      </c>
      <c r="E60" s="1" t="s">
        <v>12</v>
      </c>
      <c r="F60" s="1" t="s">
        <v>93</v>
      </c>
      <c r="G60" s="1" t="s">
        <v>94</v>
      </c>
      <c r="H60" s="8" t="s">
        <v>95</v>
      </c>
      <c r="I60" s="5">
        <v>0.74</v>
      </c>
      <c r="J60" s="7">
        <v>16.1</v>
      </c>
      <c r="K60" s="12">
        <v>718</v>
      </c>
    </row>
    <row r="61" spans="1:11" ht="12.75">
      <c r="A61" s="16" t="s">
        <v>135</v>
      </c>
      <c r="B61" t="s">
        <v>136</v>
      </c>
      <c r="C61" s="1" t="s">
        <v>71</v>
      </c>
      <c r="D61" s="1" t="s">
        <v>48</v>
      </c>
      <c r="E61" s="1" t="s">
        <v>119</v>
      </c>
      <c r="F61" s="1" t="s">
        <v>30</v>
      </c>
      <c r="G61" s="1" t="s">
        <v>30</v>
      </c>
      <c r="H61" s="8" t="s">
        <v>137</v>
      </c>
      <c r="I61" s="5">
        <v>0.19</v>
      </c>
      <c r="J61" s="13">
        <v>86.4</v>
      </c>
      <c r="K61" s="15">
        <v>600</v>
      </c>
    </row>
    <row r="62" spans="1:11" ht="12.75">
      <c r="A62" s="16" t="s">
        <v>117</v>
      </c>
      <c r="B62" t="s">
        <v>122</v>
      </c>
      <c r="C62" s="1" t="s">
        <v>123</v>
      </c>
      <c r="D62" s="1" t="s">
        <v>48</v>
      </c>
      <c r="E62" s="1" t="s">
        <v>12</v>
      </c>
      <c r="F62" s="1" t="s">
        <v>128</v>
      </c>
      <c r="G62" s="1" t="s">
        <v>129</v>
      </c>
      <c r="H62" s="8" t="s">
        <v>130</v>
      </c>
      <c r="I62" s="5">
        <v>0.67</v>
      </c>
      <c r="J62" s="18">
        <v>26</v>
      </c>
      <c r="K62" s="1">
        <v>700</v>
      </c>
    </row>
    <row r="63" spans="1:11" ht="12.75">
      <c r="A63" s="16" t="s">
        <v>127</v>
      </c>
      <c r="B63" t="s">
        <v>122</v>
      </c>
      <c r="C63" s="1" t="s">
        <v>123</v>
      </c>
      <c r="D63" s="1" t="s">
        <v>48</v>
      </c>
      <c r="E63" s="1" t="s">
        <v>12</v>
      </c>
      <c r="F63" s="1" t="s">
        <v>124</v>
      </c>
      <c r="G63" s="1" t="s">
        <v>125</v>
      </c>
      <c r="H63" s="8" t="s">
        <v>126</v>
      </c>
      <c r="I63" s="5">
        <v>0.76</v>
      </c>
      <c r="J63" s="7">
        <v>19.7</v>
      </c>
      <c r="K63" s="12">
        <v>757</v>
      </c>
    </row>
    <row r="64" spans="8:9" ht="12.75">
      <c r="H64" s="8"/>
      <c r="I64" s="5"/>
    </row>
    <row r="65" spans="1:11" ht="12.75">
      <c r="A65" s="2" t="s">
        <v>45</v>
      </c>
      <c r="C65" s="1"/>
      <c r="D65" s="1"/>
      <c r="E65" s="1"/>
      <c r="F65" s="1"/>
      <c r="G65" s="1"/>
      <c r="H65" s="8"/>
      <c r="I65" s="5"/>
      <c r="K65" s="20">
        <f>AVERAGE(K66:K67)</f>
        <v>549.5</v>
      </c>
    </row>
    <row r="66" spans="1:11" ht="12.75">
      <c r="A66" t="s">
        <v>46</v>
      </c>
      <c r="B66" t="s">
        <v>47</v>
      </c>
      <c r="C66" s="1" t="s">
        <v>4</v>
      </c>
      <c r="D66" s="1" t="s">
        <v>48</v>
      </c>
      <c r="E66" s="1" t="s">
        <v>12</v>
      </c>
      <c r="F66" s="1" t="s">
        <v>50</v>
      </c>
      <c r="G66" s="1" t="s">
        <v>51</v>
      </c>
      <c r="H66" s="8" t="s">
        <v>59</v>
      </c>
      <c r="I66" s="5">
        <v>0.83</v>
      </c>
      <c r="J66" s="13">
        <v>160</v>
      </c>
      <c r="K66" s="12">
        <v>549</v>
      </c>
    </row>
    <row r="67" spans="1:11" ht="12.75">
      <c r="A67" t="s">
        <v>83</v>
      </c>
      <c r="B67" t="s">
        <v>104</v>
      </c>
      <c r="C67" s="1" t="s">
        <v>98</v>
      </c>
      <c r="D67" s="1" t="s">
        <v>48</v>
      </c>
      <c r="E67" s="1" t="s">
        <v>78</v>
      </c>
      <c r="F67" s="1" t="s">
        <v>30</v>
      </c>
      <c r="G67" s="1" t="s">
        <v>30</v>
      </c>
      <c r="H67" s="8" t="s">
        <v>106</v>
      </c>
      <c r="I67" s="5">
        <v>0.44</v>
      </c>
      <c r="J67" s="18">
        <v>65</v>
      </c>
      <c r="K67" s="12">
        <v>550</v>
      </c>
    </row>
    <row r="68" spans="1:11" ht="12.75">
      <c r="A68" t="s">
        <v>135</v>
      </c>
      <c r="B68" t="s">
        <v>139</v>
      </c>
      <c r="C68" s="1" t="s">
        <v>71</v>
      </c>
      <c r="D68" s="1" t="s">
        <v>48</v>
      </c>
      <c r="E68" s="1" t="s">
        <v>119</v>
      </c>
      <c r="F68" s="1" t="s">
        <v>30</v>
      </c>
      <c r="G68" s="1" t="s">
        <v>30</v>
      </c>
      <c r="H68" s="8" t="s">
        <v>138</v>
      </c>
      <c r="I68" s="5">
        <v>0.64</v>
      </c>
      <c r="J68" s="18">
        <v>86.4</v>
      </c>
      <c r="K68" s="1">
        <v>500</v>
      </c>
    </row>
    <row r="69" spans="1:11" ht="12.75">
      <c r="A69" t="s">
        <v>117</v>
      </c>
      <c r="B69" t="s">
        <v>122</v>
      </c>
      <c r="C69" s="1" t="s">
        <v>123</v>
      </c>
      <c r="D69" s="1" t="s">
        <v>48</v>
      </c>
      <c r="E69" s="1" t="s">
        <v>12</v>
      </c>
      <c r="F69" s="1" t="s">
        <v>143</v>
      </c>
      <c r="G69" s="1" t="s">
        <v>144</v>
      </c>
      <c r="H69" s="8" t="s">
        <v>140</v>
      </c>
      <c r="I69" s="5">
        <v>0.95</v>
      </c>
      <c r="J69" s="18">
        <v>0</v>
      </c>
      <c r="K69" s="1">
        <v>277</v>
      </c>
    </row>
    <row r="70" spans="1:11" ht="12.75">
      <c r="A70" t="s">
        <v>141</v>
      </c>
      <c r="B70" t="s">
        <v>122</v>
      </c>
      <c r="C70" s="1" t="s">
        <v>123</v>
      </c>
      <c r="D70" s="1" t="s">
        <v>48</v>
      </c>
      <c r="E70" s="1" t="s">
        <v>12</v>
      </c>
      <c r="H70" s="8" t="s">
        <v>142</v>
      </c>
      <c r="I70" s="5"/>
      <c r="J70" s="18">
        <v>0</v>
      </c>
      <c r="K70" s="1" t="s">
        <v>142</v>
      </c>
    </row>
    <row r="71" spans="1:11" ht="12.75">
      <c r="A71" t="s">
        <v>146</v>
      </c>
      <c r="B71" t="s">
        <v>147</v>
      </c>
      <c r="C71" s="1" t="s">
        <v>4</v>
      </c>
      <c r="D71" s="1" t="s">
        <v>48</v>
      </c>
      <c r="E71" s="1" t="s">
        <v>119</v>
      </c>
      <c r="F71" s="1" t="s">
        <v>30</v>
      </c>
      <c r="G71" s="1" t="s">
        <v>30</v>
      </c>
      <c r="H71" s="8" t="s">
        <v>145</v>
      </c>
      <c r="I71" s="5">
        <v>0.8</v>
      </c>
      <c r="J71" s="13">
        <v>102.4</v>
      </c>
      <c r="K71" s="1">
        <v>450</v>
      </c>
    </row>
    <row r="72" spans="3:10" ht="12.75">
      <c r="C72" s="1"/>
      <c r="D72" s="1"/>
      <c r="E72" s="1"/>
      <c r="H72" s="8"/>
      <c r="I72" s="5"/>
      <c r="J72" s="13"/>
    </row>
    <row r="73" spans="1:12" ht="12.75">
      <c r="A73" s="2" t="s">
        <v>60</v>
      </c>
      <c r="H73" s="11"/>
      <c r="K73" s="20">
        <f>0.6*K74</f>
        <v>376.2</v>
      </c>
      <c r="L73" t="s">
        <v>149</v>
      </c>
    </row>
    <row r="74" spans="1:11" ht="12.75">
      <c r="A74" t="s">
        <v>58</v>
      </c>
      <c r="B74" t="s">
        <v>47</v>
      </c>
      <c r="C74" s="1" t="s">
        <v>4</v>
      </c>
      <c r="D74" s="1" t="s">
        <v>57</v>
      </c>
      <c r="E74" s="1" t="s">
        <v>12</v>
      </c>
      <c r="F74" s="7">
        <v>23.7</v>
      </c>
      <c r="G74" s="1">
        <v>37.8</v>
      </c>
      <c r="H74" s="8" t="s">
        <v>66</v>
      </c>
      <c r="I74" s="5">
        <v>0.82</v>
      </c>
      <c r="J74" s="13">
        <v>290</v>
      </c>
      <c r="K74" s="13">
        <v>627</v>
      </c>
    </row>
    <row r="75" ht="12.75">
      <c r="H75" s="11"/>
    </row>
    <row r="76" spans="3:10" ht="12.75">
      <c r="C76" s="1"/>
      <c r="D76" s="1"/>
      <c r="E76" s="1"/>
      <c r="F76" s="1"/>
      <c r="G76" s="1"/>
      <c r="H76" s="8"/>
      <c r="I76" s="5"/>
      <c r="J76" s="1"/>
    </row>
    <row r="77" spans="3:10" ht="12.75">
      <c r="C77" s="1"/>
      <c r="D77" s="1"/>
      <c r="E77" s="1"/>
      <c r="F77" s="1"/>
      <c r="G77" s="1"/>
      <c r="H77" s="8"/>
      <c r="I77" s="5"/>
      <c r="J77" s="7"/>
    </row>
    <row r="78" spans="1:9" ht="12.75">
      <c r="A78" s="2"/>
      <c r="C78" s="1"/>
      <c r="D78" s="1"/>
      <c r="E78" s="1"/>
      <c r="F78" s="1"/>
      <c r="G78" s="1"/>
      <c r="H78" s="8"/>
      <c r="I78" s="5"/>
    </row>
    <row r="79" spans="3:9" ht="12.75">
      <c r="C79" s="1"/>
      <c r="D79" s="1"/>
      <c r="E79" s="1"/>
      <c r="F79" s="1"/>
      <c r="G79" s="1"/>
      <c r="H79" s="8"/>
      <c r="I79" s="5"/>
    </row>
    <row r="80" spans="3:9" ht="12.75">
      <c r="C80" s="1"/>
      <c r="D80" s="1"/>
      <c r="E80" s="1"/>
      <c r="F80" s="1"/>
      <c r="G80" s="1"/>
      <c r="H80" s="8"/>
      <c r="I80" s="5"/>
    </row>
    <row r="81" spans="1:9" ht="12.75">
      <c r="A81" s="4"/>
      <c r="C81" s="1"/>
      <c r="D81" s="1"/>
      <c r="E81" s="1"/>
      <c r="F81" s="1"/>
      <c r="G81" s="1"/>
      <c r="H81" s="1"/>
      <c r="I81" s="1"/>
    </row>
    <row r="82" spans="6:11" ht="12.75">
      <c r="F82" s="1"/>
      <c r="G82" s="1"/>
      <c r="H82" s="1"/>
      <c r="I82" s="1"/>
      <c r="K82" s="14"/>
    </row>
    <row r="83" spans="1:10" ht="12.75">
      <c r="A83" s="4"/>
      <c r="F83" s="1"/>
      <c r="G83" s="1"/>
      <c r="H83" s="1"/>
      <c r="I83" s="5"/>
      <c r="J83" s="12"/>
    </row>
    <row r="84" spans="1:10" ht="12.75">
      <c r="A84" s="4"/>
      <c r="F84" s="1"/>
      <c r="G84" s="1"/>
      <c r="H84" s="1"/>
      <c r="I84" s="5"/>
      <c r="J84" s="1"/>
    </row>
    <row r="94" spans="6:10" ht="12.75">
      <c r="F94" s="1"/>
      <c r="G94" s="1"/>
      <c r="H94" s="1"/>
      <c r="I94" s="5"/>
      <c r="J94" s="7"/>
    </row>
    <row r="95" spans="1:9" ht="12.75">
      <c r="A95" s="4"/>
      <c r="F95" s="1"/>
      <c r="G95" s="1"/>
      <c r="H95" s="8"/>
      <c r="I95" s="5"/>
    </row>
    <row r="96" spans="6:9" ht="12.75">
      <c r="F96" s="1"/>
      <c r="G96" s="1"/>
      <c r="H96" s="8"/>
      <c r="I96" s="5"/>
    </row>
    <row r="97" spans="6:9" ht="12.75">
      <c r="F97" s="1"/>
      <c r="G97" s="1"/>
      <c r="H97" s="8"/>
      <c r="I97" s="5"/>
    </row>
    <row r="98" spans="6:9" ht="12.75">
      <c r="F98" s="1"/>
      <c r="G98" s="1"/>
      <c r="H98" s="8"/>
      <c r="I98" s="5"/>
    </row>
    <row r="99" spans="1:9" ht="12.75">
      <c r="A99" s="2"/>
      <c r="F99" s="1"/>
      <c r="G99" s="1"/>
      <c r="H99" s="8"/>
      <c r="I99" s="5"/>
    </row>
    <row r="100" spans="1:9" ht="12.75">
      <c r="A100" s="2"/>
      <c r="F100" s="1"/>
      <c r="G100" s="1"/>
      <c r="H100" s="8"/>
      <c r="I100" s="5"/>
    </row>
    <row r="101" spans="1:9" ht="12.75">
      <c r="A101" s="4"/>
      <c r="F101" s="7"/>
      <c r="G101" s="1"/>
      <c r="H101" s="8"/>
      <c r="I101" s="5"/>
    </row>
    <row r="102" spans="1:9" ht="12.75">
      <c r="A102" s="4"/>
      <c r="F102" s="1"/>
      <c r="G102" s="1"/>
      <c r="H102" s="8"/>
      <c r="I102" s="5"/>
    </row>
    <row r="103" spans="6:9" ht="12.75">
      <c r="F103" s="1"/>
      <c r="G103" s="1"/>
      <c r="H103" s="8"/>
      <c r="I103" s="5"/>
    </row>
    <row r="104" spans="6:9" ht="12.75">
      <c r="F104" s="1"/>
      <c r="G104" s="1"/>
      <c r="H104" s="8"/>
      <c r="I104" s="5"/>
    </row>
    <row r="105" spans="6:9" ht="12.75">
      <c r="F105" s="1"/>
      <c r="G105" s="1"/>
      <c r="H105" s="8"/>
      <c r="I105" s="5"/>
    </row>
    <row r="106" spans="6:9" ht="12.75">
      <c r="F106" s="1"/>
      <c r="G106" s="1"/>
      <c r="H106" s="8"/>
      <c r="I106" s="5"/>
    </row>
    <row r="107" spans="1:9" ht="12.75">
      <c r="A107" s="2"/>
      <c r="F107" s="1"/>
      <c r="G107" s="1"/>
      <c r="H107" s="8"/>
      <c r="I107" s="5"/>
    </row>
    <row r="108" spans="1:9" ht="12.75">
      <c r="A108" s="2"/>
      <c r="F108" s="1"/>
      <c r="G108" s="1"/>
      <c r="H108" s="8"/>
      <c r="I108" s="5"/>
    </row>
    <row r="109" spans="6:9" ht="12.75">
      <c r="F109" s="1"/>
      <c r="G109" s="1"/>
      <c r="H109" s="8"/>
      <c r="I109" s="5"/>
    </row>
    <row r="110" spans="6:9" ht="12.75">
      <c r="F110" s="1"/>
      <c r="G110" s="1"/>
      <c r="H110" s="8"/>
      <c r="I110" s="5"/>
    </row>
    <row r="111" spans="1:9" ht="12.75">
      <c r="A111" s="2"/>
      <c r="F111" s="1"/>
      <c r="G111" s="1"/>
      <c r="H111" s="1"/>
      <c r="I111" s="1"/>
    </row>
    <row r="112" spans="1:11" ht="12.75">
      <c r="A112" s="2"/>
      <c r="F112" s="1"/>
      <c r="G112" s="1"/>
      <c r="H112" s="1"/>
      <c r="I112" s="1"/>
      <c r="K112" s="12"/>
    </row>
    <row r="113" spans="6:10" ht="12.75">
      <c r="F113" s="1"/>
      <c r="G113" s="1"/>
      <c r="H113" s="1"/>
      <c r="I113" s="5"/>
      <c r="J113" s="1"/>
    </row>
    <row r="114" spans="6:10" ht="12.75">
      <c r="F114" s="3"/>
      <c r="G114" s="3"/>
      <c r="H114" s="1"/>
      <c r="I114" s="5"/>
      <c r="J114" s="1"/>
    </row>
    <row r="115" spans="6:10" ht="12.75">
      <c r="F115" s="7"/>
      <c r="G115" s="1"/>
      <c r="H115" s="1"/>
      <c r="I115" s="5"/>
      <c r="J115" s="12"/>
    </row>
    <row r="116" spans="6:10" ht="12.75">
      <c r="F116" s="7"/>
      <c r="G116" s="1"/>
      <c r="H116" s="1"/>
      <c r="I116" s="5"/>
      <c r="J116" s="12"/>
    </row>
    <row r="117" spans="6:10" ht="12.75">
      <c r="F117" s="1"/>
      <c r="G117" s="7"/>
      <c r="H117" s="1"/>
      <c r="I117" s="5"/>
      <c r="J117" s="1"/>
    </row>
    <row r="118" spans="6:10" ht="12.75">
      <c r="F118" s="7"/>
      <c r="G118" s="7"/>
      <c r="H118" s="1"/>
      <c r="I118" s="5"/>
      <c r="J118" s="1"/>
    </row>
    <row r="119" spans="1:9" ht="12.75">
      <c r="A119" s="2"/>
      <c r="F119" s="1"/>
      <c r="G119" s="7"/>
      <c r="H119" s="1"/>
      <c r="I119" s="5"/>
    </row>
    <row r="120" spans="6:9" ht="12.75">
      <c r="F120" s="1"/>
      <c r="G120" s="7"/>
      <c r="H120" s="1"/>
      <c r="I120" s="5"/>
    </row>
    <row r="121" spans="6:9" ht="12.75">
      <c r="F121" s="1"/>
      <c r="G121" s="7"/>
      <c r="H121" s="1"/>
      <c r="I121" s="5"/>
    </row>
    <row r="122" spans="1:11" ht="12.75">
      <c r="A122" s="2"/>
      <c r="F122" s="1"/>
      <c r="G122" s="1"/>
      <c r="H122" s="1"/>
      <c r="K122" s="12"/>
    </row>
    <row r="123" spans="1:10" ht="12.75">
      <c r="A123" s="4"/>
      <c r="F123" s="1"/>
      <c r="G123" s="1"/>
      <c r="H123" s="1"/>
      <c r="I123" s="5"/>
      <c r="J123" s="12"/>
    </row>
    <row r="124" spans="6:10" ht="12.75">
      <c r="F124" s="1"/>
      <c r="G124" s="3"/>
      <c r="H124" s="1"/>
      <c r="I124" s="5"/>
      <c r="J124" s="1"/>
    </row>
    <row r="125" spans="6:10" ht="12.75">
      <c r="F125" s="1"/>
      <c r="G125" s="7"/>
      <c r="H125" s="1"/>
      <c r="I125" s="5"/>
      <c r="J125" s="12"/>
    </row>
    <row r="126" spans="6:9" ht="12.75">
      <c r="F126" s="1"/>
      <c r="G126" s="1"/>
      <c r="H126" s="1"/>
      <c r="I126" s="1"/>
    </row>
    <row r="127" spans="1:11" ht="12.75">
      <c r="A127" s="2"/>
      <c r="F127" s="1"/>
      <c r="G127" s="1"/>
      <c r="H127" s="1"/>
      <c r="K127" s="12"/>
    </row>
    <row r="128" spans="1:10" ht="12.75">
      <c r="A128" s="4"/>
      <c r="F128" s="1"/>
      <c r="G128" s="1"/>
      <c r="H128" s="1"/>
      <c r="I128" s="5"/>
      <c r="J128" s="1"/>
    </row>
    <row r="129" spans="6:10" ht="12.75">
      <c r="F129" s="3"/>
      <c r="G129" s="3"/>
      <c r="H129" s="1"/>
      <c r="I129" s="5"/>
      <c r="J129" s="12"/>
    </row>
    <row r="130" spans="6:10" ht="12.75">
      <c r="F130" s="1"/>
      <c r="G130" s="1"/>
      <c r="H130" s="1"/>
      <c r="I130" s="5"/>
      <c r="J130" s="12"/>
    </row>
    <row r="131" spans="6:9" ht="12.75">
      <c r="F131" s="1"/>
      <c r="G131" s="1"/>
      <c r="H131" s="1"/>
      <c r="I131" s="9"/>
    </row>
    <row r="132" spans="1:9" ht="12.75">
      <c r="A132" s="2"/>
      <c r="F132" s="1"/>
      <c r="G132" s="1"/>
      <c r="H132" s="1"/>
      <c r="I132" s="9"/>
    </row>
    <row r="133" spans="1:9" ht="12.75">
      <c r="A133" s="2"/>
      <c r="F133" s="1"/>
      <c r="G133" s="1"/>
      <c r="H133" s="1"/>
      <c r="I133" s="9"/>
    </row>
    <row r="134" spans="6:9" ht="12.75">
      <c r="F134" s="1"/>
      <c r="G134" s="1"/>
      <c r="H134" s="8"/>
      <c r="I134" s="5"/>
    </row>
    <row r="135" spans="6:9" ht="12.75">
      <c r="F135" s="1"/>
      <c r="G135" s="1"/>
      <c r="H135" s="8"/>
      <c r="I135" s="5"/>
    </row>
    <row r="136" spans="1:9" ht="12.75">
      <c r="A136" s="2"/>
      <c r="F136" s="1"/>
      <c r="G136" s="1"/>
      <c r="H136" s="8"/>
      <c r="I136" s="5"/>
    </row>
    <row r="137" spans="1:9" ht="12.75">
      <c r="A137" s="4"/>
      <c r="F137" s="1"/>
      <c r="G137" s="1"/>
      <c r="H137" s="8"/>
      <c r="I137" s="5"/>
    </row>
    <row r="138" spans="1:9" ht="12.75">
      <c r="A138" s="4"/>
      <c r="F138" s="3"/>
      <c r="G138" s="3"/>
      <c r="H138" s="8"/>
      <c r="I138" s="5"/>
    </row>
    <row r="139" spans="6:9" ht="12.75">
      <c r="F139" s="1"/>
      <c r="G139" s="1"/>
      <c r="H139" s="8"/>
      <c r="I139" s="5"/>
    </row>
    <row r="140" spans="1:11" ht="12.75">
      <c r="A140" s="2"/>
      <c r="F140" s="7"/>
      <c r="G140" s="1"/>
      <c r="H140" s="8"/>
      <c r="I140" s="5"/>
      <c r="K140" s="12"/>
    </row>
    <row r="141" spans="6:10" ht="12.75">
      <c r="F141" s="7"/>
      <c r="G141" s="7"/>
      <c r="H141" s="8"/>
      <c r="I141" s="5"/>
      <c r="J141" s="12"/>
    </row>
    <row r="142" spans="6:10" ht="12.75">
      <c r="F142" s="7"/>
      <c r="G142" s="7"/>
      <c r="H142" s="8"/>
      <c r="I142" s="5"/>
      <c r="J142" s="13"/>
    </row>
    <row r="144" spans="1:9" ht="12.75">
      <c r="A144" s="2"/>
      <c r="F144" s="1"/>
      <c r="G144" s="1"/>
      <c r="H144" s="1"/>
      <c r="I144" s="1"/>
    </row>
    <row r="145" spans="6:9" ht="12.75">
      <c r="F145" s="6"/>
      <c r="G145" s="1"/>
      <c r="H145" s="1"/>
      <c r="I145" s="1"/>
    </row>
    <row r="146" spans="1:9" ht="12.75">
      <c r="A146" s="4"/>
      <c r="F146" s="1"/>
      <c r="G146" s="1"/>
      <c r="H146" s="1"/>
      <c r="I146" s="1"/>
    </row>
    <row r="147" spans="1:9" ht="12.75">
      <c r="A147" s="2"/>
      <c r="F147" s="1"/>
      <c r="G147" s="1"/>
      <c r="H147" s="1"/>
      <c r="I147" s="1"/>
    </row>
    <row r="148" spans="6:9" ht="12.75">
      <c r="F148" s="1"/>
      <c r="G148" s="1"/>
      <c r="H148" s="8"/>
      <c r="I148" s="5"/>
    </row>
    <row r="149" spans="6:9" ht="12.75">
      <c r="F149" s="1"/>
      <c r="G149" s="1"/>
      <c r="H149" s="8"/>
      <c r="I149" s="5"/>
    </row>
    <row r="150" spans="1:9" ht="12.75">
      <c r="A150" s="2"/>
      <c r="F150" s="1"/>
      <c r="G150" s="1"/>
      <c r="H150" s="8"/>
      <c r="I150" s="1"/>
    </row>
    <row r="151" spans="1:9" ht="12.75">
      <c r="A151" s="2"/>
      <c r="F151" s="1"/>
      <c r="G151" s="1"/>
      <c r="H151" s="8"/>
      <c r="I151" s="1"/>
    </row>
    <row r="152" spans="6:9" ht="12.75">
      <c r="F152" s="6"/>
      <c r="G152" s="1"/>
      <c r="H152" s="8"/>
      <c r="I152" s="1"/>
    </row>
    <row r="153" spans="1:9" ht="12.75">
      <c r="A153" s="2"/>
      <c r="F153" s="6"/>
      <c r="G153" s="1"/>
      <c r="H153" s="8"/>
      <c r="I153" s="1"/>
    </row>
    <row r="154" spans="6:9" ht="12.75">
      <c r="F154" s="1"/>
      <c r="G154" s="1"/>
      <c r="H154" s="8"/>
      <c r="I154" s="5"/>
    </row>
    <row r="155" spans="1:9" ht="12.75">
      <c r="A155" s="4"/>
      <c r="F155" s="1"/>
      <c r="G155" s="1"/>
      <c r="H155" s="8"/>
      <c r="I155" s="5"/>
    </row>
    <row r="156" spans="1:9" ht="12.75">
      <c r="A156" s="4"/>
      <c r="F156" s="1"/>
      <c r="G156" s="1"/>
      <c r="H156" s="8"/>
      <c r="I156" s="5"/>
    </row>
    <row r="157" spans="1:9" ht="12.75">
      <c r="A157" s="4"/>
      <c r="F157" s="1"/>
      <c r="G157" s="1"/>
      <c r="H157" s="8"/>
      <c r="I157" s="5"/>
    </row>
    <row r="158" spans="6:9" ht="12.75">
      <c r="F158" s="6"/>
      <c r="G158" s="1"/>
      <c r="H158" s="1"/>
      <c r="I158" s="1"/>
    </row>
    <row r="159" spans="1:9" ht="12.75">
      <c r="A159" s="2"/>
      <c r="F159" s="1"/>
      <c r="G159" s="1"/>
      <c r="H159" s="1"/>
      <c r="I159" s="1"/>
    </row>
    <row r="160" spans="6:9" ht="12.75">
      <c r="F160" s="6"/>
      <c r="G160" s="1"/>
      <c r="H160" s="1"/>
      <c r="I160" s="1"/>
    </row>
    <row r="161" spans="1:9" ht="12.75">
      <c r="A161" s="2"/>
      <c r="F161" s="1"/>
      <c r="G161" s="1"/>
      <c r="H161" s="1"/>
      <c r="I161" s="1"/>
    </row>
    <row r="162" spans="6:9" ht="12.75">
      <c r="F162" s="1"/>
      <c r="G162" s="1"/>
      <c r="H162" s="1"/>
      <c r="I162" s="5"/>
    </row>
    <row r="163" spans="1:9" ht="12.75">
      <c r="A163" s="4"/>
      <c r="F163" s="1"/>
      <c r="G163" s="1"/>
      <c r="H163" s="8"/>
      <c r="I163" s="5"/>
    </row>
    <row r="164" spans="1:9" ht="12.75">
      <c r="A164" s="4"/>
      <c r="F164" s="1"/>
      <c r="G164" s="10"/>
      <c r="H164" s="8"/>
      <c r="I164" s="5"/>
    </row>
    <row r="165" spans="6:9" ht="12.75">
      <c r="F165" s="1"/>
      <c r="G165" s="1"/>
      <c r="H165" s="8"/>
      <c r="I165" s="5"/>
    </row>
    <row r="166" spans="7:9" ht="12.75">
      <c r="G166" s="1"/>
      <c r="H166" s="1"/>
      <c r="I166" s="1"/>
    </row>
    <row r="167" spans="1:9" ht="12.75">
      <c r="A167" s="2"/>
      <c r="F167" s="1"/>
      <c r="G167" s="1"/>
      <c r="H167" s="1"/>
      <c r="I167" s="1"/>
    </row>
    <row r="168" spans="6:9" ht="12.75">
      <c r="F168" s="6"/>
      <c r="G168" s="1"/>
      <c r="H168" s="1"/>
      <c r="I168" s="1"/>
    </row>
    <row r="169" spans="6:9" ht="12.75">
      <c r="F169" s="6"/>
      <c r="G169" s="1"/>
      <c r="H169" s="1"/>
      <c r="I169" s="1"/>
    </row>
    <row r="170" spans="1:9" ht="12.75">
      <c r="A170" s="2"/>
      <c r="F170" s="6"/>
      <c r="G170" s="1"/>
      <c r="H170" s="1"/>
      <c r="I170" s="1"/>
    </row>
    <row r="171" spans="1:9" ht="12.75">
      <c r="A171" s="2"/>
      <c r="F171" s="6"/>
      <c r="G171" s="1"/>
      <c r="H171" s="1"/>
      <c r="I171" s="1"/>
    </row>
    <row r="172" spans="6:9" ht="12.75">
      <c r="F172" s="1"/>
      <c r="G172" s="1"/>
      <c r="H172" s="1"/>
      <c r="I172" s="5"/>
    </row>
    <row r="173" spans="6:9" ht="12.75">
      <c r="F173" s="1"/>
      <c r="G173" s="1"/>
      <c r="H173" s="8"/>
      <c r="I173" s="5"/>
    </row>
    <row r="174" spans="6:9" ht="12.75">
      <c r="F174" s="10"/>
      <c r="G174" s="10"/>
      <c r="H174" s="8"/>
      <c r="I174" s="5"/>
    </row>
    <row r="175" spans="6:9" ht="12.75">
      <c r="F175" s="1"/>
      <c r="G175" s="1"/>
      <c r="H175" s="8"/>
      <c r="I175" s="5"/>
    </row>
    <row r="176" spans="6:9" ht="12.75">
      <c r="F176" s="1"/>
      <c r="G176" s="1"/>
      <c r="H176" s="8"/>
      <c r="I176" s="5"/>
    </row>
    <row r="177" spans="1:9" ht="12.75">
      <c r="A177" s="2"/>
      <c r="F177" s="1"/>
      <c r="G177" s="1"/>
      <c r="H177" s="8"/>
      <c r="I177" s="5"/>
    </row>
    <row r="178" spans="1:9" ht="12.75">
      <c r="A178" s="2"/>
      <c r="F178" s="1"/>
      <c r="G178" s="1"/>
      <c r="H178" s="8"/>
      <c r="I178" s="5"/>
    </row>
    <row r="179" spans="1:9" ht="12.75">
      <c r="A179" s="4"/>
      <c r="F179" s="1"/>
      <c r="G179" s="1"/>
      <c r="H179" s="8"/>
      <c r="I179" s="5"/>
    </row>
    <row r="180" spans="6:9" ht="12.75">
      <c r="F180" s="10"/>
      <c r="G180" s="10"/>
      <c r="H180" s="8"/>
      <c r="I180" s="5"/>
    </row>
    <row r="181" spans="1:9" ht="12.75">
      <c r="A181" s="4"/>
      <c r="F181" s="1"/>
      <c r="G181" s="1"/>
      <c r="H181" s="8"/>
      <c r="I181" s="5"/>
    </row>
    <row r="182" spans="1:9" ht="12.75">
      <c r="A182" s="2"/>
      <c r="F182" s="1"/>
      <c r="G182" s="1"/>
      <c r="H182" s="8"/>
      <c r="I182" s="5"/>
    </row>
    <row r="183" spans="1:9" ht="12.75">
      <c r="A183" s="2"/>
      <c r="F183" s="1"/>
      <c r="G183" s="1"/>
      <c r="H183" s="8"/>
      <c r="I183" s="5"/>
    </row>
    <row r="184" spans="1:9" ht="12.75">
      <c r="A184" s="4"/>
      <c r="F184" s="1"/>
      <c r="G184" s="1"/>
      <c r="H184" s="8"/>
      <c r="I184" s="5"/>
    </row>
    <row r="185" spans="6:9" ht="12.75">
      <c r="F185" s="1"/>
      <c r="G185" s="10"/>
      <c r="H185" s="8"/>
      <c r="I185" s="5"/>
    </row>
    <row r="186" spans="6:9" ht="12.75">
      <c r="F186" s="1"/>
      <c r="G186" s="1"/>
      <c r="H186" s="8"/>
      <c r="I186" s="5"/>
    </row>
    <row r="187" spans="6:9" ht="12.75">
      <c r="F187" s="1"/>
      <c r="G187" s="1"/>
      <c r="H187" s="8"/>
      <c r="I187" s="5"/>
    </row>
    <row r="188" spans="6:9" ht="12.75">
      <c r="F188" s="1"/>
      <c r="G188" s="1"/>
      <c r="H188" s="8"/>
      <c r="I188" s="5"/>
    </row>
    <row r="189" spans="1:9" ht="12.75">
      <c r="A189" s="2"/>
      <c r="F189" s="1"/>
      <c r="G189" s="1"/>
      <c r="H189" s="8"/>
      <c r="I189" s="5"/>
    </row>
    <row r="190" spans="1:9" ht="12.75">
      <c r="A190" s="2"/>
      <c r="F190" s="1"/>
      <c r="G190" s="1"/>
      <c r="H190" s="8"/>
      <c r="I190" s="5"/>
    </row>
    <row r="191" spans="6:9" ht="12.75">
      <c r="F191" s="1"/>
      <c r="G191" s="10"/>
      <c r="H191" s="8"/>
      <c r="I191" s="5"/>
    </row>
    <row r="192" spans="6:9" ht="12.75">
      <c r="F192" s="1"/>
      <c r="G192" s="1"/>
      <c r="H192" s="8"/>
      <c r="I192" s="5"/>
    </row>
    <row r="193" spans="6:9" ht="12.75">
      <c r="F193" s="1"/>
      <c r="G193" s="1"/>
      <c r="H193" s="8"/>
      <c r="I193" s="5"/>
    </row>
    <row r="194" spans="1:9" ht="12.75">
      <c r="A194" s="2"/>
      <c r="F194" s="1"/>
      <c r="G194" s="1"/>
      <c r="H194" s="8"/>
      <c r="I194" s="5"/>
    </row>
    <row r="195" spans="1:9" ht="12.75">
      <c r="A195" s="2"/>
      <c r="F195" s="6"/>
      <c r="G195" s="1"/>
      <c r="H195" s="8"/>
      <c r="I195" s="1"/>
    </row>
    <row r="196" spans="6:9" ht="12.75">
      <c r="F196" s="1"/>
      <c r="G196" s="1"/>
      <c r="H196" s="8"/>
      <c r="I196" s="5"/>
    </row>
    <row r="197" spans="6:9" ht="12.75">
      <c r="F197" s="1"/>
      <c r="G197" s="1"/>
      <c r="H197" s="8"/>
      <c r="I197" s="5"/>
    </row>
    <row r="198" spans="6:9" ht="12.75">
      <c r="F198" s="1"/>
      <c r="G198" s="10"/>
      <c r="H198" s="8"/>
      <c r="I198" s="5"/>
    </row>
    <row r="199" spans="6:9" ht="12.75">
      <c r="F199" s="1"/>
      <c r="G199" s="1"/>
      <c r="H199" s="8"/>
      <c r="I199" s="5"/>
    </row>
    <row r="200" ht="12.75">
      <c r="H200" s="11"/>
    </row>
    <row r="201" ht="12.75">
      <c r="H201" s="11"/>
    </row>
    <row r="202" ht="12.75">
      <c r="H202" s="11"/>
    </row>
    <row r="203" ht="12.75">
      <c r="H203" s="11"/>
    </row>
    <row r="204" ht="12.75">
      <c r="H204" s="11"/>
    </row>
    <row r="205" ht="12.75">
      <c r="H205" s="11"/>
    </row>
    <row r="206" ht="12.75">
      <c r="H206" s="11"/>
    </row>
    <row r="207" ht="12.75">
      <c r="H207" s="11"/>
    </row>
    <row r="208" ht="12.75">
      <c r="H208" s="11"/>
    </row>
    <row r="209" ht="12.75">
      <c r="H209" s="11"/>
    </row>
    <row r="210" ht="12.75">
      <c r="H210" s="11"/>
    </row>
    <row r="211" ht="12.75">
      <c r="H21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8" sqref="C18"/>
    </sheetView>
  </sheetViews>
  <sheetFormatPr defaultColWidth="9.140625" defaultRowHeight="12.75"/>
  <cols>
    <col min="1" max="1" width="40.57421875" style="0" customWidth="1"/>
    <col min="3" max="3" width="9.140625" style="21" customWidth="1"/>
  </cols>
  <sheetData>
    <row r="1" spans="2:4" ht="12.75">
      <c r="B1" s="2" t="s">
        <v>154</v>
      </c>
      <c r="C1" s="22" t="s">
        <v>152</v>
      </c>
      <c r="D1" s="1" t="s">
        <v>153</v>
      </c>
    </row>
    <row r="2" spans="2:4" ht="12.75">
      <c r="B2" s="2"/>
      <c r="C2" s="22">
        <v>700</v>
      </c>
      <c r="D2" s="1">
        <v>600</v>
      </c>
    </row>
    <row r="3" spans="2:5" ht="12.75">
      <c r="B3" s="2" t="s">
        <v>155</v>
      </c>
      <c r="C3" s="22" t="s">
        <v>152</v>
      </c>
      <c r="D3" s="1"/>
      <c r="E3" s="1"/>
    </row>
    <row r="4" ht="12.75">
      <c r="C4" s="22">
        <v>500</v>
      </c>
    </row>
    <row r="6" spans="1:5" ht="12.75">
      <c r="A6" s="2" t="s">
        <v>150</v>
      </c>
      <c r="B6" s="2" t="s">
        <v>151</v>
      </c>
      <c r="C6" s="26" t="s">
        <v>159</v>
      </c>
      <c r="D6" s="23" t="s">
        <v>154</v>
      </c>
      <c r="E6" s="2" t="s">
        <v>155</v>
      </c>
    </row>
    <row r="7" spans="1:5" ht="12.75">
      <c r="A7" s="4" t="str">
        <f>Sheet1!A5</f>
        <v>SIMON BATES</v>
      </c>
      <c r="B7" s="24">
        <f>Sheet1!K5</f>
        <v>754.9549999999999</v>
      </c>
      <c r="C7" s="27">
        <f>Sheet1!L5</f>
        <v>0</v>
      </c>
      <c r="D7" t="str">
        <f>IF(B7&gt;=C$2,"A",IF(B7&gt;=D$2,"B",""))</f>
        <v>A</v>
      </c>
      <c r="E7" t="str">
        <f>IF(B7&gt;+C$4,"A","")</f>
        <v>A</v>
      </c>
    </row>
    <row r="8" spans="1:5" ht="12.75">
      <c r="A8" s="4" t="str">
        <f>Sheet1!A56</f>
        <v>ANGUS MORISON</v>
      </c>
      <c r="B8" s="24">
        <f>Sheet1!K56</f>
        <v>737.5</v>
      </c>
      <c r="C8" s="27">
        <f>Sheet1!L56</f>
        <v>0</v>
      </c>
      <c r="D8" t="str">
        <f aca="true" t="shared" si="0" ref="D8:D18">IF(B8&gt;=C$2,"A",IF(B8&gt;=D$2,"B",""))</f>
        <v>A</v>
      </c>
      <c r="E8" t="str">
        <f aca="true" t="shared" si="1" ref="E8:E18">IF(B8&gt;+C$4,"A","")</f>
        <v>A</v>
      </c>
    </row>
    <row r="9" spans="1:5" ht="12.75">
      <c r="A9" s="4" t="str">
        <f>Sheet1!A15</f>
        <v>MARTIN NANKOO</v>
      </c>
      <c r="B9" s="24">
        <f>Sheet1!K15</f>
        <v>641.5550000000001</v>
      </c>
      <c r="C9" s="27">
        <f>Sheet1!L15</f>
        <v>0</v>
      </c>
      <c r="D9" t="str">
        <f t="shared" si="0"/>
        <v>B</v>
      </c>
      <c r="E9" t="str">
        <f t="shared" si="1"/>
        <v>A</v>
      </c>
    </row>
    <row r="10" spans="1:5" ht="12.75">
      <c r="A10" s="4" t="str">
        <f>Sheet1!A65</f>
        <v>EMILY SARSFIELD</v>
      </c>
      <c r="B10" s="24">
        <f>Sheet1!K65</f>
        <v>549.5</v>
      </c>
      <c r="C10" s="27">
        <f>Sheet1!L65</f>
        <v>0</v>
      </c>
      <c r="D10">
        <f t="shared" si="0"/>
      </c>
      <c r="E10" t="str">
        <f t="shared" si="1"/>
        <v>A</v>
      </c>
    </row>
    <row r="11" spans="1:5" ht="12.75">
      <c r="A11" s="4" t="str">
        <f>Sheet1!A47</f>
        <v>ANDY BENNETT</v>
      </c>
      <c r="B11" s="24">
        <f>Sheet1!K47</f>
        <v>459.68399999999997</v>
      </c>
      <c r="C11" s="27" t="str">
        <f>Sheet1!L47</f>
        <v>*</v>
      </c>
      <c r="D11">
        <f t="shared" si="0"/>
      </c>
      <c r="E11">
        <f t="shared" si="1"/>
      </c>
    </row>
    <row r="12" spans="1:5" ht="12.75">
      <c r="A12" s="16" t="str">
        <f>Sheet1!A35</f>
        <v>ANDY LONGLEY</v>
      </c>
      <c r="B12" s="24">
        <f>Sheet1!K35</f>
        <v>376.5</v>
      </c>
      <c r="C12" s="27">
        <f>Sheet1!L35</f>
        <v>0</v>
      </c>
      <c r="D12">
        <f t="shared" si="0"/>
      </c>
      <c r="E12">
        <f t="shared" si="1"/>
      </c>
    </row>
    <row r="13" spans="1:5" ht="12.75">
      <c r="A13" s="4" t="str">
        <f>Sheet1!A73</f>
        <v>MICHELLE JONES</v>
      </c>
      <c r="B13" s="24">
        <f>Sheet1!K73</f>
        <v>376.2</v>
      </c>
      <c r="C13" s="27" t="str">
        <f>Sheet1!L73</f>
        <v>*</v>
      </c>
      <c r="D13">
        <f t="shared" si="0"/>
      </c>
      <c r="E13">
        <f t="shared" si="1"/>
      </c>
    </row>
    <row r="14" spans="1:5" ht="12.75">
      <c r="A14" s="4" t="str">
        <f>Sheet1!A50</f>
        <v>RICHARD MARTIN</v>
      </c>
      <c r="B14" s="24">
        <f>Sheet1!K50</f>
        <v>346.098</v>
      </c>
      <c r="C14" s="27" t="str">
        <f>Sheet1!L50</f>
        <v>*</v>
      </c>
      <c r="D14">
        <f t="shared" si="0"/>
      </c>
      <c r="E14">
        <f t="shared" si="1"/>
      </c>
    </row>
    <row r="15" spans="1:5" ht="12.75">
      <c r="A15" s="16" t="str">
        <f>Sheet1!A39</f>
        <v>ELLIE KOYANDER</v>
      </c>
      <c r="B15" s="24">
        <f>Sheet1!K39</f>
        <v>506</v>
      </c>
      <c r="C15" s="27">
        <f>Sheet1!L39</f>
        <v>0</v>
      </c>
      <c r="D15">
        <f t="shared" si="0"/>
      </c>
      <c r="E15" t="str">
        <f t="shared" si="1"/>
        <v>A</v>
      </c>
    </row>
    <row r="16" spans="1:5" ht="12.75">
      <c r="A16" s="4" t="str">
        <f>Sheet1!A30</f>
        <v>JACK MALLALIEU</v>
      </c>
      <c r="B16" s="24">
        <f>Sheet1!K30</f>
        <v>266.5</v>
      </c>
      <c r="C16" s="27">
        <f>Sheet1!L30</f>
        <v>0</v>
      </c>
      <c r="D16">
        <f t="shared" si="0"/>
      </c>
      <c r="E16">
        <f t="shared" si="1"/>
      </c>
    </row>
    <row r="17" spans="1:5" ht="12.75">
      <c r="A17" s="4" t="str">
        <f>Sheet1!A53</f>
        <v>WILL BURROWS</v>
      </c>
      <c r="B17" s="24">
        <f>Sheet1!K53</f>
        <v>225.83399999999997</v>
      </c>
      <c r="C17" s="27" t="str">
        <f>Sheet1!L53</f>
        <v>*</v>
      </c>
      <c r="D17">
        <f t="shared" si="0"/>
      </c>
      <c r="E17">
        <f t="shared" si="1"/>
      </c>
    </row>
    <row r="18" spans="1:5" ht="12.75">
      <c r="A18" s="16" t="str">
        <f>Sheet1!A43</f>
        <v>WILL FOWLER</v>
      </c>
      <c r="B18" s="24">
        <f>Sheet1!K43</f>
        <v>95.5</v>
      </c>
      <c r="C18" s="27">
        <f>Sheet1!L43</f>
        <v>0</v>
      </c>
      <c r="D18">
        <f t="shared" si="0"/>
      </c>
      <c r="E18">
        <f t="shared" si="1"/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Bates</dc:creator>
  <cp:keywords/>
  <dc:description/>
  <cp:lastModifiedBy>Iain Mackay</cp:lastModifiedBy>
  <cp:lastPrinted>2005-03-29T21:45:46Z</cp:lastPrinted>
  <dcterms:created xsi:type="dcterms:W3CDTF">2005-01-07T00:42:47Z</dcterms:created>
  <dcterms:modified xsi:type="dcterms:W3CDTF">2006-10-18T21:36:25Z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1564035347</vt:i4>
  </property>
  <property fmtid="{D5CDD505-2E9C-101B-9397-08002B2CF9AE}" pid="4" name="_EmailSubje">
    <vt:lpwstr>Comps</vt:lpwstr>
  </property>
  <property fmtid="{D5CDD505-2E9C-101B-9397-08002B2CF9AE}" pid="5" name="_AuthorEma">
    <vt:lpwstr>iain@ruffianhearts.co.uk</vt:lpwstr>
  </property>
  <property fmtid="{D5CDD505-2E9C-101B-9397-08002B2CF9AE}" pid="6" name="_AuthorEmailDisplayNa">
    <vt:lpwstr>Iain Mackay</vt:lpwstr>
  </property>
</Properties>
</file>