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948" yWindow="780" windowWidth="20616" windowHeight="11640" firstSheet="1" activeTab="7"/>
  </bookViews>
  <sheets>
    <sheet name="CrossTimedRunsSKI" sheetId="17" r:id="rId1"/>
    <sheet name="CrossTimedRunsBOARD" sheetId="33" r:id="rId2"/>
    <sheet name="Board MST" sheetId="34" r:id="rId3"/>
    <sheet name="Board U14" sheetId="35" r:id="rId4"/>
    <sheet name="Board U12" sheetId="36" r:id="rId5"/>
    <sheet name="Board Open" sheetId="26" r:id="rId6"/>
    <sheet name="Ski MST" sheetId="37" r:id="rId7"/>
    <sheet name="Ski Open" sheetId="38" r:id="rId8"/>
    <sheet name="Ski U12" sheetId="39" r:id="rId9"/>
    <sheet name="Ski U16" sheetId="40" r:id="rId10"/>
    <sheet name="SX 8" sheetId="28" state="hidden" r:id="rId11"/>
    <sheet name="Race Rules" sheetId="24" r:id="rId12"/>
    <sheet name="FIS " sheetId="32" r:id="rId13"/>
  </sheets>
  <definedNames>
    <definedName name="_GoBack" localSheetId="11">'Race Rules'!$A$31</definedName>
  </definedNames>
  <calcPr calcId="125725" concurrentCalc="0"/>
</workbook>
</file>

<file path=xl/calcChain.xml><?xml version="1.0" encoding="utf-8"?>
<calcChain xmlns="http://schemas.openxmlformats.org/spreadsheetml/2006/main">
  <c r="B27" i="40"/>
  <c r="I33"/>
  <c r="B26"/>
  <c r="E27"/>
  <c r="E26"/>
  <c r="E28"/>
  <c r="E29"/>
  <c r="E30"/>
  <c r="E31"/>
  <c r="C27"/>
  <c r="J33"/>
  <c r="E33"/>
  <c r="D33"/>
  <c r="C33"/>
  <c r="B33"/>
  <c r="B28"/>
  <c r="B29"/>
  <c r="B30"/>
  <c r="B31"/>
  <c r="B32"/>
  <c r="R32"/>
  <c r="I32"/>
  <c r="E32"/>
  <c r="C32"/>
  <c r="J32"/>
  <c r="D32"/>
  <c r="R31"/>
  <c r="I31"/>
  <c r="J31"/>
  <c r="D31"/>
  <c r="C31"/>
  <c r="I30"/>
  <c r="C28"/>
  <c r="J30"/>
  <c r="D30"/>
  <c r="C30"/>
  <c r="M29"/>
  <c r="N29"/>
  <c r="I29"/>
  <c r="J29"/>
  <c r="D29"/>
  <c r="C29"/>
  <c r="M28"/>
  <c r="N28"/>
  <c r="I28"/>
  <c r="J28"/>
  <c r="D28"/>
  <c r="Q27"/>
  <c r="R27"/>
  <c r="M27"/>
  <c r="N27"/>
  <c r="I27"/>
  <c r="J27"/>
  <c r="D27"/>
  <c r="Q26"/>
  <c r="R26"/>
  <c r="M26"/>
  <c r="N26"/>
  <c r="I26"/>
  <c r="C26"/>
  <c r="J26"/>
  <c r="D26"/>
  <c r="I20"/>
  <c r="J20"/>
  <c r="R19"/>
  <c r="I19"/>
  <c r="J19"/>
  <c r="R18"/>
  <c r="I18"/>
  <c r="J18"/>
  <c r="I17"/>
  <c r="J17"/>
  <c r="M16"/>
  <c r="N16"/>
  <c r="I16"/>
  <c r="J16"/>
  <c r="M15"/>
  <c r="N15"/>
  <c r="I15"/>
  <c r="J15"/>
  <c r="D15"/>
  <c r="Q14"/>
  <c r="R14"/>
  <c r="M14"/>
  <c r="N14"/>
  <c r="I14"/>
  <c r="J14"/>
  <c r="D14"/>
  <c r="Q13"/>
  <c r="R13"/>
  <c r="M13"/>
  <c r="N13"/>
  <c r="I13"/>
  <c r="J13"/>
  <c r="D13"/>
  <c r="B27" i="39"/>
  <c r="I33"/>
  <c r="B26"/>
  <c r="E27"/>
  <c r="E26"/>
  <c r="E28"/>
  <c r="E29"/>
  <c r="E30"/>
  <c r="E31"/>
  <c r="C27"/>
  <c r="J33"/>
  <c r="E33"/>
  <c r="D33"/>
  <c r="C33"/>
  <c r="B33"/>
  <c r="B28"/>
  <c r="B29"/>
  <c r="B30"/>
  <c r="B31"/>
  <c r="B32"/>
  <c r="R32"/>
  <c r="I32"/>
  <c r="E32"/>
  <c r="C32"/>
  <c r="J32"/>
  <c r="D32"/>
  <c r="R31"/>
  <c r="I31"/>
  <c r="J31"/>
  <c r="D31"/>
  <c r="C31"/>
  <c r="I30"/>
  <c r="C28"/>
  <c r="J30"/>
  <c r="D30"/>
  <c r="C30"/>
  <c r="M29"/>
  <c r="N29"/>
  <c r="I29"/>
  <c r="J29"/>
  <c r="D29"/>
  <c r="C29"/>
  <c r="M28"/>
  <c r="N28"/>
  <c r="I28"/>
  <c r="J28"/>
  <c r="D28"/>
  <c r="Q27"/>
  <c r="R27"/>
  <c r="M27"/>
  <c r="N27"/>
  <c r="I27"/>
  <c r="J27"/>
  <c r="D27"/>
  <c r="Q26"/>
  <c r="R26"/>
  <c r="M26"/>
  <c r="N26"/>
  <c r="I26"/>
  <c r="C26"/>
  <c r="J26"/>
  <c r="D26"/>
  <c r="I20"/>
  <c r="J20"/>
  <c r="R19"/>
  <c r="I19"/>
  <c r="J19"/>
  <c r="R18"/>
  <c r="I18"/>
  <c r="J18"/>
  <c r="I17"/>
  <c r="J17"/>
  <c r="M16"/>
  <c r="N16"/>
  <c r="I16"/>
  <c r="J16"/>
  <c r="M15"/>
  <c r="N15"/>
  <c r="I15"/>
  <c r="J15"/>
  <c r="Q14"/>
  <c r="R14"/>
  <c r="M14"/>
  <c r="N14"/>
  <c r="I14"/>
  <c r="J14"/>
  <c r="Q13"/>
  <c r="R13"/>
  <c r="M13"/>
  <c r="N13"/>
  <c r="I13"/>
  <c r="J13"/>
  <c r="I33" i="38"/>
  <c r="J33"/>
  <c r="R32"/>
  <c r="I32"/>
  <c r="J32"/>
  <c r="R31"/>
  <c r="I31"/>
  <c r="J31"/>
  <c r="I30"/>
  <c r="J30"/>
  <c r="M29"/>
  <c r="N29"/>
  <c r="I29"/>
  <c r="J29"/>
  <c r="M28"/>
  <c r="N28"/>
  <c r="I28"/>
  <c r="J28"/>
  <c r="Q27"/>
  <c r="R27"/>
  <c r="M27"/>
  <c r="N27"/>
  <c r="I27"/>
  <c r="J27"/>
  <c r="Q26"/>
  <c r="R26"/>
  <c r="M26"/>
  <c r="N26"/>
  <c r="I26"/>
  <c r="J26"/>
  <c r="I20"/>
  <c r="J20"/>
  <c r="R19"/>
  <c r="I19"/>
  <c r="J19"/>
  <c r="R18"/>
  <c r="I18"/>
  <c r="J18"/>
  <c r="I17"/>
  <c r="J17"/>
  <c r="M16"/>
  <c r="N16"/>
  <c r="I16"/>
  <c r="J16"/>
  <c r="M15"/>
  <c r="N15"/>
  <c r="I15"/>
  <c r="J15"/>
  <c r="D13"/>
  <c r="Q14"/>
  <c r="R14"/>
  <c r="M14"/>
  <c r="N14"/>
  <c r="I14"/>
  <c r="J14"/>
  <c r="D14"/>
  <c r="Q13"/>
  <c r="R13"/>
  <c r="M13"/>
  <c r="N13"/>
  <c r="I13"/>
  <c r="J13"/>
  <c r="D15"/>
  <c r="I33" i="37"/>
  <c r="J33"/>
  <c r="R32"/>
  <c r="I32"/>
  <c r="J32"/>
  <c r="R31"/>
  <c r="I31"/>
  <c r="J31"/>
  <c r="I30"/>
  <c r="J30"/>
  <c r="M29"/>
  <c r="N29"/>
  <c r="I29"/>
  <c r="J29"/>
  <c r="M28"/>
  <c r="N28"/>
  <c r="I28"/>
  <c r="J28"/>
  <c r="Q27"/>
  <c r="R27"/>
  <c r="M27"/>
  <c r="N27"/>
  <c r="I27"/>
  <c r="J27"/>
  <c r="Q26"/>
  <c r="R26"/>
  <c r="M26"/>
  <c r="N26"/>
  <c r="I26"/>
  <c r="J26"/>
  <c r="I20"/>
  <c r="J20"/>
  <c r="R19"/>
  <c r="I19"/>
  <c r="J19"/>
  <c r="R18"/>
  <c r="I18"/>
  <c r="J18"/>
  <c r="I17"/>
  <c r="J17"/>
  <c r="M16"/>
  <c r="N16"/>
  <c r="I16"/>
  <c r="J16"/>
  <c r="M15"/>
  <c r="N15"/>
  <c r="I15"/>
  <c r="J15"/>
  <c r="Q14"/>
  <c r="R14"/>
  <c r="M14"/>
  <c r="N14"/>
  <c r="I14"/>
  <c r="J14"/>
  <c r="Q13"/>
  <c r="R13"/>
  <c r="M13"/>
  <c r="N13"/>
  <c r="I13"/>
  <c r="J13"/>
  <c r="I33" i="36"/>
  <c r="J33"/>
  <c r="R32"/>
  <c r="I32"/>
  <c r="J32"/>
  <c r="R31"/>
  <c r="I31"/>
  <c r="J31"/>
  <c r="I30"/>
  <c r="J30"/>
  <c r="M29"/>
  <c r="N29"/>
  <c r="I29"/>
  <c r="J29"/>
  <c r="M28"/>
  <c r="N28"/>
  <c r="I28"/>
  <c r="J28"/>
  <c r="Q27"/>
  <c r="R27"/>
  <c r="M27"/>
  <c r="N27"/>
  <c r="I27"/>
  <c r="J27"/>
  <c r="Q26"/>
  <c r="R26"/>
  <c r="M26"/>
  <c r="N26"/>
  <c r="I26"/>
  <c r="J26"/>
  <c r="B14"/>
  <c r="I20"/>
  <c r="B13"/>
  <c r="L16" i="17"/>
  <c r="L14"/>
  <c r="E14" i="36"/>
  <c r="L18" i="17"/>
  <c r="L13"/>
  <c r="E13" i="36"/>
  <c r="L15" i="17"/>
  <c r="E15" i="36"/>
  <c r="L17" i="17"/>
  <c r="E16" i="36"/>
  <c r="L20" i="17"/>
  <c r="E17" i="36"/>
  <c r="L19" i="17"/>
  <c r="E18" i="36"/>
  <c r="L21" i="17"/>
  <c r="E19" i="36"/>
  <c r="L23" i="17"/>
  <c r="E20" i="36"/>
  <c r="C14"/>
  <c r="J20"/>
  <c r="D20"/>
  <c r="C20"/>
  <c r="B20"/>
  <c r="B15"/>
  <c r="B16"/>
  <c r="B17"/>
  <c r="B18"/>
  <c r="B19"/>
  <c r="R19"/>
  <c r="I19"/>
  <c r="C19"/>
  <c r="J19"/>
  <c r="D19"/>
  <c r="R18"/>
  <c r="I18"/>
  <c r="C18"/>
  <c r="J18"/>
  <c r="D18"/>
  <c r="I17"/>
  <c r="C15"/>
  <c r="J17"/>
  <c r="D17"/>
  <c r="C17"/>
  <c r="M16"/>
  <c r="N16"/>
  <c r="I16"/>
  <c r="J16"/>
  <c r="D16"/>
  <c r="C16"/>
  <c r="M15"/>
  <c r="N15"/>
  <c r="I15"/>
  <c r="J15"/>
  <c r="D15"/>
  <c r="Q14"/>
  <c r="R14"/>
  <c r="M14"/>
  <c r="N14"/>
  <c r="I14"/>
  <c r="J14"/>
  <c r="D14"/>
  <c r="Q13"/>
  <c r="R13"/>
  <c r="M13"/>
  <c r="N13"/>
  <c r="I13"/>
  <c r="C13"/>
  <c r="J13"/>
  <c r="D13"/>
  <c r="I33" i="35"/>
  <c r="J33"/>
  <c r="R32"/>
  <c r="I32"/>
  <c r="J32"/>
  <c r="R31"/>
  <c r="I31"/>
  <c r="J31"/>
  <c r="I30"/>
  <c r="J30"/>
  <c r="M29"/>
  <c r="N29"/>
  <c r="I29"/>
  <c r="J29"/>
  <c r="D28"/>
  <c r="M28"/>
  <c r="N28"/>
  <c r="I28"/>
  <c r="J28"/>
  <c r="Q27"/>
  <c r="R27"/>
  <c r="M27"/>
  <c r="N27"/>
  <c r="I27"/>
  <c r="J27"/>
  <c r="Q26"/>
  <c r="R26"/>
  <c r="M26"/>
  <c r="N26"/>
  <c r="I26"/>
  <c r="J26"/>
  <c r="I20"/>
  <c r="J20"/>
  <c r="R19"/>
  <c r="I19"/>
  <c r="J19"/>
  <c r="R18"/>
  <c r="I18"/>
  <c r="J18"/>
  <c r="I17"/>
  <c r="J17"/>
  <c r="M16"/>
  <c r="N16"/>
  <c r="I16"/>
  <c r="J16"/>
  <c r="M15"/>
  <c r="N15"/>
  <c r="I15"/>
  <c r="J15"/>
  <c r="Q14"/>
  <c r="R14"/>
  <c r="M14"/>
  <c r="N14"/>
  <c r="I14"/>
  <c r="J14"/>
  <c r="Q13"/>
  <c r="R13"/>
  <c r="M13"/>
  <c r="N13"/>
  <c r="I13"/>
  <c r="J13"/>
  <c r="I33" i="34"/>
  <c r="J33"/>
  <c r="R32"/>
  <c r="I32"/>
  <c r="J32"/>
  <c r="R31"/>
  <c r="I31"/>
  <c r="J31"/>
  <c r="I30"/>
  <c r="J30"/>
  <c r="M29"/>
  <c r="N29"/>
  <c r="I29"/>
  <c r="J29"/>
  <c r="M28"/>
  <c r="N28"/>
  <c r="I28"/>
  <c r="J28"/>
  <c r="Q27"/>
  <c r="R27"/>
  <c r="M27"/>
  <c r="N27"/>
  <c r="I27"/>
  <c r="J27"/>
  <c r="Q26"/>
  <c r="R26"/>
  <c r="M26"/>
  <c r="N26"/>
  <c r="I26"/>
  <c r="J26"/>
  <c r="D26"/>
  <c r="B14"/>
  <c r="I20"/>
  <c r="B13"/>
  <c r="E14"/>
  <c r="E13"/>
  <c r="E15"/>
  <c r="E16"/>
  <c r="E17"/>
  <c r="E18"/>
  <c r="E19"/>
  <c r="E20"/>
  <c r="C14"/>
  <c r="J20"/>
  <c r="D20"/>
  <c r="C20"/>
  <c r="B20"/>
  <c r="B15"/>
  <c r="B16"/>
  <c r="B17"/>
  <c r="B18"/>
  <c r="B19"/>
  <c r="R19"/>
  <c r="I19"/>
  <c r="C19"/>
  <c r="J19"/>
  <c r="D19"/>
  <c r="R18"/>
  <c r="I18"/>
  <c r="C18"/>
  <c r="J18"/>
  <c r="D18"/>
  <c r="I17"/>
  <c r="C15"/>
  <c r="J17"/>
  <c r="D17"/>
  <c r="C17"/>
  <c r="M16"/>
  <c r="N16"/>
  <c r="I16"/>
  <c r="J16"/>
  <c r="D16"/>
  <c r="C16"/>
  <c r="M15"/>
  <c r="N15"/>
  <c r="I15"/>
  <c r="J15"/>
  <c r="D15"/>
  <c r="Q14"/>
  <c r="R14"/>
  <c r="M14"/>
  <c r="N14"/>
  <c r="I14"/>
  <c r="J14"/>
  <c r="D14"/>
  <c r="Q13"/>
  <c r="R13"/>
  <c r="M13"/>
  <c r="N13"/>
  <c r="I13"/>
  <c r="C13"/>
  <c r="J13"/>
  <c r="D13"/>
  <c r="L145" i="33"/>
  <c r="L144"/>
  <c r="L143"/>
  <c r="L142"/>
  <c r="L141"/>
  <c r="L140"/>
  <c r="L139"/>
  <c r="L138"/>
  <c r="L137"/>
  <c r="L136"/>
  <c r="L135"/>
  <c r="L134"/>
  <c r="L133"/>
  <c r="L132"/>
  <c r="L131"/>
  <c r="L130"/>
  <c r="L129"/>
  <c r="L128"/>
  <c r="L127"/>
  <c r="L126"/>
  <c r="L125"/>
  <c r="L124"/>
  <c r="L123"/>
  <c r="L122"/>
  <c r="L121"/>
  <c r="L120"/>
  <c r="L119"/>
  <c r="L118"/>
  <c r="L117"/>
  <c r="L116"/>
  <c r="L115"/>
  <c r="L114"/>
  <c r="L113"/>
  <c r="L112"/>
  <c r="L111"/>
  <c r="L110"/>
  <c r="L109"/>
  <c r="L108"/>
  <c r="L107"/>
  <c r="L106"/>
  <c r="L105"/>
  <c r="L104"/>
  <c r="L103"/>
  <c r="L102"/>
  <c r="L101"/>
  <c r="L100"/>
  <c r="L99"/>
  <c r="L98"/>
  <c r="L97"/>
  <c r="L96"/>
  <c r="L95"/>
  <c r="L94"/>
  <c r="L93"/>
  <c r="L92"/>
  <c r="L91"/>
  <c r="L90"/>
  <c r="L89"/>
  <c r="L88"/>
  <c r="L87"/>
  <c r="L86"/>
  <c r="L85"/>
  <c r="L84"/>
  <c r="L83"/>
  <c r="L82"/>
  <c r="L81"/>
  <c r="L80"/>
  <c r="L79"/>
  <c r="L78"/>
  <c r="L77"/>
  <c r="L76"/>
  <c r="L75"/>
  <c r="L74"/>
  <c r="L73"/>
  <c r="L72"/>
  <c r="L71"/>
  <c r="L70"/>
  <c r="L69"/>
  <c r="L68"/>
  <c r="L65"/>
  <c r="L48"/>
  <c r="L47"/>
  <c r="L49"/>
  <c r="L50"/>
  <c r="L51"/>
  <c r="L53"/>
  <c r="L66"/>
  <c r="L63"/>
  <c r="L64"/>
  <c r="L67"/>
  <c r="L60"/>
  <c r="L61"/>
  <c r="L62"/>
  <c r="L59"/>
  <c r="L58"/>
  <c r="L57"/>
  <c r="L54"/>
  <c r="L55"/>
  <c r="L56"/>
  <c r="L52"/>
  <c r="A53"/>
  <c r="A52"/>
  <c r="A56"/>
  <c r="A55"/>
  <c r="A54"/>
  <c r="A57"/>
  <c r="A58"/>
  <c r="A59"/>
  <c r="A62"/>
  <c r="A61"/>
  <c r="A60"/>
  <c r="A67"/>
  <c r="A64"/>
  <c r="A63"/>
  <c r="A144"/>
  <c r="A66"/>
  <c r="L43"/>
  <c r="L19"/>
  <c r="L17"/>
  <c r="L15"/>
  <c r="L16"/>
  <c r="L14"/>
  <c r="L13"/>
  <c r="L18"/>
  <c r="L20"/>
  <c r="L21"/>
  <c r="L22"/>
  <c r="L23"/>
  <c r="L24"/>
  <c r="L25"/>
  <c r="L26"/>
  <c r="L27"/>
  <c r="L28"/>
  <c r="L29"/>
  <c r="L30"/>
  <c r="L31"/>
  <c r="L32"/>
  <c r="L33"/>
  <c r="L34"/>
  <c r="L35"/>
  <c r="L36"/>
  <c r="L37"/>
  <c r="L38"/>
  <c r="L39"/>
  <c r="L40"/>
  <c r="L41"/>
  <c r="L42"/>
  <c r="A43"/>
  <c r="A42"/>
  <c r="A41"/>
  <c r="A40"/>
  <c r="A39"/>
  <c r="A38"/>
  <c r="A37"/>
  <c r="A36"/>
  <c r="A35"/>
  <c r="A34"/>
  <c r="A33"/>
  <c r="A32"/>
  <c r="A31"/>
  <c r="A30"/>
  <c r="A29"/>
  <c r="A28"/>
  <c r="A27"/>
  <c r="A26"/>
  <c r="A25"/>
  <c r="A24"/>
  <c r="A23"/>
  <c r="A22"/>
  <c r="A20"/>
  <c r="B27" i="28"/>
  <c r="I33"/>
  <c r="C27"/>
  <c r="D27"/>
  <c r="B28"/>
  <c r="I30"/>
  <c r="C28"/>
  <c r="D28"/>
  <c r="B29"/>
  <c r="I28"/>
  <c r="C29"/>
  <c r="D29"/>
  <c r="B30"/>
  <c r="I29"/>
  <c r="C30"/>
  <c r="D30"/>
  <c r="B31"/>
  <c r="I31"/>
  <c r="C31"/>
  <c r="D31"/>
  <c r="B32"/>
  <c r="I32"/>
  <c r="C32"/>
  <c r="D32"/>
  <c r="B33"/>
  <c r="I27"/>
  <c r="C33"/>
  <c r="D33"/>
  <c r="D26"/>
  <c r="C26"/>
  <c r="B26"/>
  <c r="I26"/>
  <c r="B14"/>
  <c r="C14"/>
  <c r="D14"/>
  <c r="B15"/>
  <c r="I17"/>
  <c r="C15"/>
  <c r="D15"/>
  <c r="B16"/>
  <c r="I15"/>
  <c r="C16"/>
  <c r="D16"/>
  <c r="B17"/>
  <c r="I16"/>
  <c r="C17"/>
  <c r="D17"/>
  <c r="B18"/>
  <c r="I18"/>
  <c r="C18"/>
  <c r="D18"/>
  <c r="B19"/>
  <c r="I19"/>
  <c r="C19"/>
  <c r="D19"/>
  <c r="B20"/>
  <c r="I14"/>
  <c r="C20"/>
  <c r="D20"/>
  <c r="D13"/>
  <c r="C13"/>
  <c r="B13"/>
  <c r="I13"/>
  <c r="I49" i="26"/>
  <c r="I40"/>
  <c r="D40"/>
  <c r="I38"/>
  <c r="I44"/>
  <c r="I46"/>
  <c r="I37"/>
  <c r="I36"/>
  <c r="I47"/>
  <c r="I45"/>
  <c r="B45"/>
  <c r="I39"/>
  <c r="C45"/>
  <c r="D45"/>
  <c r="B46"/>
  <c r="I41"/>
  <c r="C46"/>
  <c r="D46"/>
  <c r="B47"/>
  <c r="I43"/>
  <c r="C47"/>
  <c r="D47"/>
  <c r="B48"/>
  <c r="I48"/>
  <c r="C48"/>
  <c r="D48"/>
  <c r="B49"/>
  <c r="I35"/>
  <c r="C49"/>
  <c r="D49"/>
  <c r="D42"/>
  <c r="D17"/>
  <c r="I21"/>
  <c r="D14"/>
  <c r="D16"/>
  <c r="I17"/>
  <c r="D13"/>
  <c r="B18"/>
  <c r="I23"/>
  <c r="B19"/>
  <c r="I25"/>
  <c r="B20"/>
  <c r="I16"/>
  <c r="B21"/>
  <c r="I15"/>
  <c r="B22"/>
  <c r="B23"/>
  <c r="I24"/>
  <c r="B24"/>
  <c r="I18"/>
  <c r="C24"/>
  <c r="D24"/>
  <c r="B25"/>
  <c r="I20"/>
  <c r="C25"/>
  <c r="D25"/>
  <c r="B26"/>
  <c r="I22"/>
  <c r="C26"/>
  <c r="D26"/>
  <c r="B27"/>
  <c r="I27"/>
  <c r="C27"/>
  <c r="D27"/>
  <c r="B28"/>
  <c r="I14"/>
  <c r="C28"/>
  <c r="D28"/>
  <c r="I13"/>
  <c r="D15"/>
  <c r="M29" i="28"/>
  <c r="M28"/>
  <c r="Q27"/>
  <c r="M27"/>
  <c r="Q26"/>
  <c r="M26"/>
  <c r="I20"/>
  <c r="M16"/>
  <c r="M15"/>
  <c r="Q14"/>
  <c r="M14"/>
  <c r="Q13"/>
  <c r="M13"/>
  <c r="M41" i="26"/>
  <c r="M40"/>
  <c r="M39"/>
  <c r="M38"/>
  <c r="Q37"/>
  <c r="M37"/>
  <c r="Q36"/>
  <c r="M36"/>
  <c r="I42"/>
  <c r="U35"/>
  <c r="Q35"/>
  <c r="M35"/>
  <c r="U34"/>
  <c r="Q34"/>
  <c r="M34"/>
  <c r="I34"/>
  <c r="I26"/>
  <c r="M20"/>
  <c r="M19"/>
  <c r="M18"/>
  <c r="M17"/>
  <c r="Q16"/>
  <c r="M16"/>
  <c r="Q15"/>
  <c r="M15"/>
  <c r="U14"/>
  <c r="Q14"/>
  <c r="M14"/>
  <c r="I28"/>
  <c r="U13"/>
  <c r="Q13"/>
  <c r="M13"/>
  <c r="A15" i="33"/>
  <c r="A14"/>
  <c r="A18"/>
  <c r="A21"/>
  <c r="A19"/>
  <c r="A17"/>
  <c r="A16"/>
  <c r="A13"/>
  <c r="A51"/>
  <c r="A49"/>
  <c r="A48"/>
  <c r="A69"/>
  <c r="A71"/>
  <c r="A73"/>
  <c r="A75"/>
  <c r="A77"/>
  <c r="A79"/>
  <c r="A81"/>
  <c r="A83"/>
  <c r="A85"/>
  <c r="A87"/>
  <c r="A89"/>
  <c r="A91"/>
  <c r="A93"/>
  <c r="A95"/>
  <c r="A97"/>
  <c r="A99"/>
  <c r="A101"/>
  <c r="A103"/>
  <c r="A105"/>
  <c r="A107"/>
  <c r="A109"/>
  <c r="A111"/>
  <c r="A113"/>
  <c r="A115"/>
  <c r="A117"/>
  <c r="A119"/>
  <c r="A121"/>
  <c r="A123"/>
  <c r="A125"/>
  <c r="A127"/>
  <c r="A129"/>
  <c r="A131"/>
  <c r="A133"/>
  <c r="A135"/>
  <c r="A137"/>
  <c r="A139"/>
  <c r="A141"/>
  <c r="A143"/>
  <c r="A145"/>
  <c r="A50"/>
  <c r="A47"/>
  <c r="A65"/>
  <c r="A68"/>
  <c r="A70"/>
  <c r="A72"/>
  <c r="A74"/>
  <c r="A76"/>
  <c r="A78"/>
  <c r="A80"/>
  <c r="A82"/>
  <c r="A84"/>
  <c r="A86"/>
  <c r="A88"/>
  <c r="A90"/>
  <c r="A92"/>
  <c r="A94"/>
  <c r="A96"/>
  <c r="A98"/>
  <c r="A100"/>
  <c r="A102"/>
  <c r="A104"/>
  <c r="A106"/>
  <c r="A108"/>
  <c r="A110"/>
  <c r="A112"/>
  <c r="A114"/>
  <c r="A116"/>
  <c r="A118"/>
  <c r="A120"/>
  <c r="A122"/>
  <c r="A124"/>
  <c r="A126"/>
  <c r="A128"/>
  <c r="A130"/>
  <c r="A132"/>
  <c r="A134"/>
  <c r="A136"/>
  <c r="A138"/>
  <c r="A140"/>
  <c r="A142"/>
  <c r="I19" i="26"/>
  <c r="L35" i="17"/>
  <c r="L36"/>
  <c r="L37"/>
  <c r="L38"/>
  <c r="L39"/>
  <c r="L40"/>
  <c r="L41"/>
  <c r="L42"/>
  <c r="L43"/>
  <c r="L44"/>
  <c r="L55"/>
  <c r="L56"/>
  <c r="L54"/>
  <c r="L52"/>
  <c r="L51"/>
  <c r="L48"/>
  <c r="L49"/>
  <c r="L50"/>
  <c r="L53"/>
  <c r="L58"/>
  <c r="L59"/>
  <c r="L60"/>
  <c r="L61"/>
  <c r="L62"/>
  <c r="L63"/>
  <c r="L64"/>
  <c r="L65"/>
  <c r="L66"/>
  <c r="L67"/>
  <c r="L68"/>
  <c r="L69"/>
  <c r="L70"/>
  <c r="L71"/>
  <c r="L72"/>
  <c r="L73"/>
  <c r="L74"/>
  <c r="L75"/>
  <c r="L76"/>
  <c r="L77"/>
  <c r="L78"/>
  <c r="L79"/>
  <c r="L80"/>
  <c r="L81"/>
  <c r="L82"/>
  <c r="L83"/>
  <c r="L84"/>
  <c r="L85"/>
  <c r="L86"/>
  <c r="L87"/>
  <c r="L88"/>
  <c r="L89"/>
  <c r="L90"/>
  <c r="L91"/>
  <c r="L92"/>
  <c r="L93"/>
  <c r="L94"/>
  <c r="L95"/>
  <c r="L96"/>
  <c r="L97"/>
  <c r="L98"/>
  <c r="L99"/>
  <c r="L100"/>
  <c r="L101"/>
  <c r="L102"/>
  <c r="L103"/>
  <c r="L104"/>
  <c r="L105"/>
  <c r="L106"/>
  <c r="L107"/>
  <c r="L108"/>
  <c r="L109"/>
  <c r="L110"/>
  <c r="L111"/>
  <c r="L112"/>
  <c r="L113"/>
  <c r="L114"/>
  <c r="L115"/>
  <c r="L116"/>
  <c r="L117"/>
  <c r="L118"/>
  <c r="L119"/>
  <c r="L120"/>
  <c r="L121"/>
  <c r="L122"/>
  <c r="L123"/>
  <c r="L124"/>
  <c r="L125"/>
  <c r="L126"/>
  <c r="L127"/>
  <c r="L128"/>
  <c r="L129"/>
  <c r="L130"/>
  <c r="L131"/>
  <c r="L132"/>
  <c r="L133"/>
  <c r="L134"/>
  <c r="L135"/>
  <c r="L136"/>
  <c r="L137"/>
  <c r="L138"/>
  <c r="L139"/>
  <c r="L140"/>
  <c r="L141"/>
  <c r="L142"/>
  <c r="L143"/>
  <c r="L144"/>
  <c r="L145"/>
  <c r="L146"/>
  <c r="L57"/>
  <c r="L24"/>
  <c r="L25"/>
  <c r="L26"/>
  <c r="L27"/>
  <c r="L28"/>
  <c r="L29"/>
  <c r="L30"/>
  <c r="L31"/>
  <c r="L32"/>
  <c r="L33"/>
  <c r="L34"/>
  <c r="L22"/>
  <c r="E47" i="26"/>
  <c r="E27"/>
  <c r="E19" i="28"/>
  <c r="E48" i="26"/>
  <c r="E32" i="28"/>
  <c r="E28"/>
  <c r="E26" i="26"/>
  <c r="E18" i="28"/>
  <c r="E31"/>
  <c r="E28" i="26"/>
  <c r="E24"/>
  <c r="E20" i="28"/>
  <c r="E49" i="26"/>
  <c r="E45"/>
  <c r="E33" i="28"/>
  <c r="E25" i="26"/>
  <c r="E17" i="28"/>
  <c r="E46" i="26"/>
  <c r="E30" i="28"/>
  <c r="E29"/>
  <c r="E27"/>
  <c r="E26"/>
  <c r="E16"/>
  <c r="A40" i="17"/>
  <c r="A44"/>
  <c r="E15" i="28"/>
  <c r="E14"/>
  <c r="E13"/>
  <c r="A36" i="17"/>
  <c r="A41"/>
  <c r="A37"/>
  <c r="A43"/>
  <c r="A39"/>
  <c r="A35"/>
  <c r="A42"/>
  <c r="A38"/>
  <c r="A103"/>
  <c r="A119"/>
  <c r="A63"/>
  <c r="A49"/>
  <c r="A87"/>
  <c r="A135"/>
  <c r="A71"/>
  <c r="A139"/>
  <c r="A107"/>
  <c r="A75"/>
  <c r="A57"/>
  <c r="A131"/>
  <c r="A115"/>
  <c r="A99"/>
  <c r="A83"/>
  <c r="A67"/>
  <c r="A52"/>
  <c r="A123"/>
  <c r="A91"/>
  <c r="A59"/>
  <c r="A143"/>
  <c r="A127"/>
  <c r="A111"/>
  <c r="A95"/>
  <c r="A79"/>
  <c r="A54"/>
  <c r="A144"/>
  <c r="A140"/>
  <c r="A136"/>
  <c r="A132"/>
  <c r="A128"/>
  <c r="A124"/>
  <c r="A120"/>
  <c r="A116"/>
  <c r="A112"/>
  <c r="A108"/>
  <c r="A104"/>
  <c r="A100"/>
  <c r="A96"/>
  <c r="A92"/>
  <c r="A88"/>
  <c r="A84"/>
  <c r="A80"/>
  <c r="A76"/>
  <c r="A72"/>
  <c r="A68"/>
  <c r="A64"/>
  <c r="A60"/>
  <c r="A50"/>
  <c r="A55"/>
  <c r="A145"/>
  <c r="A141"/>
  <c r="A137"/>
  <c r="A133"/>
  <c r="A129"/>
  <c r="A125"/>
  <c r="A121"/>
  <c r="A117"/>
  <c r="A113"/>
  <c r="A109"/>
  <c r="A105"/>
  <c r="A101"/>
  <c r="A97"/>
  <c r="A93"/>
  <c r="A89"/>
  <c r="A85"/>
  <c r="A81"/>
  <c r="A77"/>
  <c r="A73"/>
  <c r="A69"/>
  <c r="A65"/>
  <c r="A61"/>
  <c r="A53"/>
  <c r="A51"/>
  <c r="A56"/>
  <c r="A146"/>
  <c r="A142"/>
  <c r="A138"/>
  <c r="A134"/>
  <c r="A130"/>
  <c r="A126"/>
  <c r="A122"/>
  <c r="A118"/>
  <c r="A114"/>
  <c r="A110"/>
  <c r="A106"/>
  <c r="A102"/>
  <c r="A98"/>
  <c r="A94"/>
  <c r="A90"/>
  <c r="A86"/>
  <c r="A82"/>
  <c r="A78"/>
  <c r="A74"/>
  <c r="A70"/>
  <c r="A66"/>
  <c r="A62"/>
  <c r="A58"/>
  <c r="A48"/>
  <c r="A20"/>
  <c r="A33"/>
  <c r="A29"/>
  <c r="A25"/>
  <c r="A15"/>
  <c r="A17"/>
  <c r="A22"/>
  <c r="A34"/>
  <c r="A30"/>
  <c r="A26"/>
  <c r="A14"/>
  <c r="A16"/>
  <c r="A21"/>
  <c r="A31"/>
  <c r="A27"/>
  <c r="A13"/>
  <c r="A19"/>
  <c r="A23"/>
  <c r="A32"/>
  <c r="A28"/>
  <c r="A24"/>
  <c r="A18"/>
  <c r="J26" i="28"/>
  <c r="J49" i="26"/>
  <c r="J13" i="28"/>
  <c r="J34" i="26"/>
  <c r="J28" i="28"/>
  <c r="V14" i="26"/>
  <c r="V13"/>
  <c r="V18"/>
  <c r="V19"/>
  <c r="J20" i="28"/>
  <c r="J30"/>
  <c r="V39" i="26"/>
  <c r="N36"/>
  <c r="J44"/>
  <c r="N40"/>
  <c r="R37"/>
  <c r="J47"/>
  <c r="N41"/>
  <c r="J45"/>
  <c r="R36"/>
  <c r="J36"/>
  <c r="N38"/>
  <c r="J37"/>
  <c r="J43"/>
  <c r="V40"/>
  <c r="R35"/>
  <c r="J41"/>
  <c r="N35"/>
  <c r="J39"/>
  <c r="J48"/>
  <c r="V34"/>
  <c r="N34"/>
  <c r="J35"/>
  <c r="V35"/>
  <c r="R34"/>
  <c r="J46"/>
  <c r="N39"/>
  <c r="J38"/>
  <c r="N37"/>
  <c r="J17" i="28"/>
  <c r="J15"/>
  <c r="J40" i="26"/>
  <c r="J42"/>
  <c r="N29" i="28"/>
  <c r="J27"/>
  <c r="J31"/>
  <c r="R26"/>
  <c r="N28"/>
  <c r="R27"/>
  <c r="R32"/>
  <c r="N27"/>
  <c r="J32"/>
  <c r="R31"/>
  <c r="N26"/>
  <c r="J29"/>
  <c r="J16"/>
  <c r="R13"/>
  <c r="J18"/>
  <c r="N15"/>
  <c r="J14"/>
  <c r="N16"/>
  <c r="R19"/>
  <c r="R18"/>
  <c r="R14"/>
  <c r="N14"/>
  <c r="N13"/>
  <c r="J19"/>
  <c r="J33"/>
  <c r="R13" i="26"/>
  <c r="R16"/>
  <c r="R14"/>
  <c r="R15"/>
  <c r="N18"/>
  <c r="N20"/>
  <c r="N13"/>
  <c r="N15"/>
  <c r="N19"/>
  <c r="N16"/>
  <c r="N14"/>
  <c r="N17"/>
  <c r="J19"/>
  <c r="J20"/>
  <c r="J16"/>
  <c r="J26"/>
  <c r="J18"/>
  <c r="J22"/>
  <c r="J15"/>
  <c r="J17"/>
  <c r="J14"/>
  <c r="J13"/>
  <c r="J27"/>
  <c r="J24"/>
  <c r="J23"/>
  <c r="J25"/>
  <c r="J28"/>
  <c r="J21"/>
</calcChain>
</file>

<file path=xl/sharedStrings.xml><?xml version="1.0" encoding="utf-8"?>
<sst xmlns="http://schemas.openxmlformats.org/spreadsheetml/2006/main" count="894" uniqueCount="258">
  <si>
    <t>WOMEN</t>
  </si>
  <si>
    <t>Rank</t>
  </si>
  <si>
    <t>Bib</t>
  </si>
  <si>
    <t>Last Name</t>
  </si>
  <si>
    <t>First Name</t>
  </si>
  <si>
    <t>Birthdate</t>
  </si>
  <si>
    <t>Category</t>
  </si>
  <si>
    <t>MEN</t>
  </si>
  <si>
    <t>BRITISH SNOW TOUR 2012/13</t>
  </si>
  <si>
    <t>Event Name</t>
    <phoneticPr fontId="7"/>
  </si>
  <si>
    <t>Format</t>
    <phoneticPr fontId="7"/>
  </si>
  <si>
    <t>Resort</t>
    <phoneticPr fontId="7"/>
  </si>
  <si>
    <t>Country</t>
    <phoneticPr fontId="7"/>
  </si>
  <si>
    <t>Date</t>
    <phoneticPr fontId="7"/>
  </si>
  <si>
    <t>FINAL</t>
    <phoneticPr fontId="7"/>
  </si>
  <si>
    <t>Best Run</t>
  </si>
  <si>
    <t>JUDGING TEMPLATE</t>
  </si>
  <si>
    <t>1st</t>
  </si>
  <si>
    <t>2nd</t>
  </si>
  <si>
    <t>3rd</t>
  </si>
  <si>
    <t>4th</t>
  </si>
  <si>
    <t>Time</t>
  </si>
  <si>
    <t>Rank from qualif</t>
  </si>
  <si>
    <t>Round 1</t>
  </si>
  <si>
    <t>Winner Bib</t>
  </si>
  <si>
    <t>Round 2</t>
  </si>
  <si>
    <t>Semi Final</t>
  </si>
  <si>
    <t>Final</t>
  </si>
  <si>
    <t>3/4 Place</t>
  </si>
  <si>
    <t>Time 1</t>
  </si>
  <si>
    <t>Time 2</t>
  </si>
  <si>
    <t>Time 3</t>
  </si>
  <si>
    <t xml:space="preserve">      </t>
  </si>
  <si>
    <t>British Ski and Snowboard Cross Championships Rules</t>
  </si>
  <si>
    <t xml:space="preserve">SLOPE RULES MUST BE FOLLOWED AT ALL TIMES. FAILURE TO DO SO MAY RESULT IN DISQUALIFICATION </t>
  </si>
  <si>
    <t xml:space="preserve">Maximum field of 140 competitors </t>
  </si>
  <si>
    <t>Format</t>
  </si>
  <si>
    <t xml:space="preserve">All competitors must take part in the open practice session and complete at least one run. </t>
  </si>
  <si>
    <t xml:space="preserve">Open practice will be limited to TWO runs per competitor. These runs will be completed in bib and cateogry order and riders will be “checked” at the start. Any violation of this rule will lead to an immediate disqualification.  </t>
  </si>
  <si>
    <t>Riders will then take part in timed runs to determine seedings for the knock-out rouds.</t>
  </si>
  <si>
    <t>Qualifying rounds will be in bib order and run as follows</t>
  </si>
  <si>
    <r>
      <t>1.</t>
    </r>
    <r>
      <rPr>
        <b/>
        <sz val="7"/>
        <rFont val="Times New Roman"/>
        <family val="1"/>
      </rPr>
      <t xml:space="preserve">     </t>
    </r>
    <r>
      <rPr>
        <b/>
        <sz val="14"/>
        <rFont val="Calibri"/>
        <family val="2"/>
      </rPr>
      <t>Female Snowboard</t>
    </r>
  </si>
  <si>
    <r>
      <t>2.</t>
    </r>
    <r>
      <rPr>
        <b/>
        <sz val="7"/>
        <rFont val="Times New Roman"/>
        <family val="1"/>
      </rPr>
      <t xml:space="preserve">     </t>
    </r>
    <r>
      <rPr>
        <b/>
        <sz val="14"/>
        <rFont val="Calibri"/>
        <family val="2"/>
      </rPr>
      <t>Male Snowboard</t>
    </r>
  </si>
  <si>
    <r>
      <t>3.</t>
    </r>
    <r>
      <rPr>
        <b/>
        <sz val="7"/>
        <rFont val="Times New Roman"/>
        <family val="1"/>
      </rPr>
      <t xml:space="preserve">     </t>
    </r>
    <r>
      <rPr>
        <b/>
        <sz val="14"/>
        <rFont val="Calibri"/>
        <family val="2"/>
      </rPr>
      <t>Female Ski</t>
    </r>
  </si>
  <si>
    <r>
      <t>4.</t>
    </r>
    <r>
      <rPr>
        <b/>
        <sz val="7"/>
        <rFont val="Times New Roman"/>
        <family val="1"/>
      </rPr>
      <t xml:space="preserve">     </t>
    </r>
    <r>
      <rPr>
        <b/>
        <sz val="14"/>
        <rFont val="Calibri"/>
        <family val="2"/>
      </rPr>
      <t xml:space="preserve">Male Ski </t>
    </r>
  </si>
  <si>
    <t xml:space="preserve">All riders will have 2 timed runs with the best time to be used for seeding. If an athlete fails or is disqualified on both runs then they will be seeded at the end of the group. </t>
  </si>
  <si>
    <t>Knock-out rounds</t>
  </si>
  <si>
    <t>Riders will compete in groups of 2, with the first rider to cross the line progressing to the next round.</t>
  </si>
  <si>
    <t>For knock-out rounds, athletes will compete in their age groups.</t>
  </si>
  <si>
    <t xml:space="preserve">The TOP 32 in each age group will progress through to finals. </t>
  </si>
  <si>
    <r>
      <t>Where there are more than 32 in an age group, athletes from 33</t>
    </r>
    <r>
      <rPr>
        <vertAlign val="superscript"/>
        <sz val="14"/>
        <rFont val="Calibri"/>
        <family val="2"/>
      </rPr>
      <t>rd</t>
    </r>
    <r>
      <rPr>
        <sz val="14"/>
        <rFont val="Calibri"/>
        <family val="2"/>
      </rPr>
      <t xml:space="preserve"> and below will be ranked according to their time from qualification. </t>
    </r>
  </si>
  <si>
    <t>OVERALL TITLE</t>
  </si>
  <si>
    <t>RULES</t>
  </si>
  <si>
    <t>Safety</t>
  </si>
  <si>
    <t>Helmets are compulsory and it is also strongly suggested that all competitors wear protective gear.</t>
  </si>
  <si>
    <t>Contact</t>
  </si>
  <si>
    <t>Intentional contact by pushing, pulling or other means which causes another competitor to slow down, fall or exit the course is not allowed and is an automatic disqualification sanction. All contact infractions will be at the discretion of the course Judges and competition Jury.</t>
  </si>
  <si>
    <t>Competition Clothing</t>
  </si>
  <si>
    <t>Cross competition suits must be a two piece - pants and separate top. Form fitting speed or downhill suites is not permitted.</t>
  </si>
  <si>
    <t>Disqualification Criteria</t>
  </si>
  <si>
    <t>Dangerous behaviour putting at risk third parties or the competitor themselves, left to the estimation of the jury and the organising team.</t>
  </si>
  <si>
    <t>Gates (Red and Blue) will be used to mark the course. Failure to keep on the correct line through the gates will result in disqualification.</t>
  </si>
  <si>
    <t>Report of Protests</t>
  </si>
  <si>
    <t>Disqualification / Sanctions will be announced and/or posted immediately after each heat at a designated area at the bottom and/or top of the course.</t>
  </si>
  <si>
    <t>All protests must be reported to the Chief of Finish and or another Jury member or to a jury appointed person before the next heat begins. Protests received after this time will not be accepted. A competitor does not need to stop their run and/or raise their hand if they think that they have been interfered with by another competitor in order to have the right to protest. Protests need not be in writing but all other ICR rules for protests will apply.</t>
  </si>
  <si>
    <t>Handling of Disqualifications / Sanctions caused by intentional contact</t>
  </si>
  <si>
    <t>If a competitor is disqualified /sanctioned because of intentional contact, they will be automatically ranked as last in their heat. All other competitors, even if they are victims of this intentional contact, will be ranked as they came into the finish.</t>
  </si>
  <si>
    <t>It is not allowed to do re-runs in SX/ SBX in cases of intentional contact(s). Reruns will only be consider by the Jury in the case of force majeure or if the competitor(s) were interfered with by other persons or circumstance outside of that presented by fellow competitors in that heat.</t>
  </si>
  <si>
    <t>Rnk/Nme</t>
  </si>
  <si>
    <t>Rnk = Rank from Timed Runs lowest number has choice of line</t>
  </si>
  <si>
    <t>The organising committee reserve the right to reduce the number of athletes progressing to finals from 32 to 16 depending on the number of athletes entered in each category. Any changes will be made prior to the competition commencing and will be communicated to athletes/parents/guardians via the PA system or similar</t>
  </si>
  <si>
    <t>The winner of the overall title will be awarded to the winner of the Open age category (male ski/female ski, male snowboard/female snowboard). Athletes who wish to compete in the open category instead of their age group are welcome to do so and must inform organisers at the time of registration. Any athlete who chooses to do this will not be ranked in their age groups, only the open category. If there are insufficient people entered into the open, or overall category, then the jury will have the right to change the criteria for those in this category (for example, this may include selecting riders based on elimiation time). Any such change would be notified by means of the PA system or similar.</t>
  </si>
  <si>
    <t>3045.2 Official Results</t>
  </si>
  <si>
    <t>3045.2.1 Official Results are determined from the scores and rankings of those</t>
  </si>
  <si>
    <t>competitors who have not been disqualified.</t>
  </si>
  <si>
    <t>3045.2.2 Official Results Information</t>
  </si>
  <si>
    <t>The Official Results must contain the following information:</t>
  </si>
  <si>
    <t>- Name of Competition Sponsor;</t>
  </si>
  <si>
    <t>- Name of Competition;</t>
  </si>
  <si>
    <t>- Site of Competition;</t>
  </si>
  <si>
    <t>- Codex Number;</t>
  </si>
  <si>
    <t>- Date and Time of Competition;</t>
  </si>
  <si>
    <t>- Name and Nationality of Jury and Judges;</t>
  </si>
  <si>
    <t>- Name and Nationality of Chief of Course;</t>
  </si>
  <si>
    <t>- General Course Standards;</t>
  </si>
  <si>
    <t>- Name of Organisation, Club or Association;</t>
  </si>
  <si>
    <t>- Competitor Names, Nationalities, Year of Birth, Bib Numbers; FIS</t>
  </si>
  <si>
    <t>Points</t>
  </si>
  <si>
    <t>- FIS Codes;</t>
  </si>
  <si>
    <t>- Complete Scoring Calculations (i.e.: individual judges scores and where</t>
  </si>
  <si>
    <t>applicable degree of difficulty factors, speed of competitor, speed</t>
  </si>
  <si>
    <t>points, Dual Moguls protocols, Ski Cross protocols);</t>
  </si>
  <si>
    <t>- Sanction of National Ski Association and FIS;</t>
  </si>
  <si>
    <t>- Signature of TD approving the above list.</t>
  </si>
  <si>
    <t>The names of each nation must be indicated by the FIS code of three capital</t>
  </si>
  <si>
    <t>letters.</t>
  </si>
  <si>
    <t>The Results are made official following an inspection by both the Chief of</t>
  </si>
  <si>
    <t>Scoring and the Head Judge and by the application of their signatures.</t>
  </si>
  <si>
    <t>3045.2.3 Results for both Qualifications and Finals must be published.</t>
  </si>
  <si>
    <t>3045.3 Calculation of Scores</t>
  </si>
  <si>
    <t>3045.3.1 All published scores are to be rounded down or truncated to two (2) decimal</t>
  </si>
  <si>
    <t>places and used in further calculations only in the truncated form.</t>
  </si>
  <si>
    <t>These results and scores include; Moguls times, Moguls speed calculations,</t>
  </si>
  <si>
    <t>average of Moguls scores, total Aerials results and tie breaking formulae.</t>
  </si>
  <si>
    <t>The Degree of Difficulty (DD) are always presented in their original</t>
  </si>
  <si>
    <t>form. (see 6006 Judges Manual)</t>
  </si>
  <si>
    <t>Catrin Howarth</t>
  </si>
  <si>
    <t>Grace Harrison</t>
  </si>
  <si>
    <t>Caitlin Baldwin</t>
  </si>
  <si>
    <t xml:space="preserve">Elektra Brown </t>
  </si>
  <si>
    <t>Aimee Pullan</t>
  </si>
  <si>
    <t>KIRSTEN WALTON</t>
  </si>
  <si>
    <t xml:space="preserve">Jemima Brown </t>
  </si>
  <si>
    <t xml:space="preserve">Thea Fenwick </t>
  </si>
  <si>
    <t xml:space="preserve">Isobel Brown </t>
  </si>
  <si>
    <t>Katrina Slade</t>
  </si>
  <si>
    <t>Vicki Howarth</t>
  </si>
  <si>
    <t>May 22 2005</t>
  </si>
  <si>
    <t>November 24 2005</t>
  </si>
  <si>
    <t>April 17 2006</t>
  </si>
  <si>
    <t>June 27 2003</t>
  </si>
  <si>
    <t>December 24 2000</t>
  </si>
  <si>
    <t>January 2 2000</t>
  </si>
  <si>
    <t>December 16 2001</t>
  </si>
  <si>
    <t>August 23 2001</t>
  </si>
  <si>
    <t>August 1 1999</t>
  </si>
  <si>
    <t>February 15 1989</t>
  </si>
  <si>
    <t>January 15 1973</t>
  </si>
  <si>
    <t>2005 U12/ KIDS</t>
  </si>
  <si>
    <t>2006 U12/ KIDS</t>
  </si>
  <si>
    <t>2003 U14/ YOUTH</t>
  </si>
  <si>
    <t>2000 U16/ YOUTH</t>
  </si>
  <si>
    <t>2001 U16/ YOUTH</t>
  </si>
  <si>
    <t>1989 OPEN</t>
  </si>
  <si>
    <t>1985&gt;= MASTERS</t>
  </si>
  <si>
    <t>MSR SSE22062 Catrin Howarth</t>
  </si>
  <si>
    <t>Cross Snowsports, Manchester Ski Racing Grace SSE - 22524 Christopher SSE - 22848</t>
  </si>
  <si>
    <t>Cross Snowsports 22055 Caitlin Baldwin</t>
  </si>
  <si>
    <t>ESF Val Thorens  FIS 2531949 20347 20348 20346</t>
  </si>
  <si>
    <t>Lions</t>
  </si>
  <si>
    <t>LIONS 20317</t>
  </si>
  <si>
    <t xml:space="preserve">SZ racing </t>
  </si>
  <si>
    <t>Cross Snowsports</t>
  </si>
  <si>
    <t>Cross snowsports</t>
  </si>
  <si>
    <t>Reg</t>
  </si>
  <si>
    <t>October 2 2005</t>
  </si>
  <si>
    <t>July 28 2000</t>
  </si>
  <si>
    <t>April 27 2000</t>
  </si>
  <si>
    <t>September 8 1999</t>
  </si>
  <si>
    <t>November 30 1996</t>
  </si>
  <si>
    <t>May 18 1993</t>
  </si>
  <si>
    <t>January 18 1983</t>
  </si>
  <si>
    <t>December 15 1961</t>
  </si>
  <si>
    <t>October 20 1971</t>
  </si>
  <si>
    <t>1993 OPEN</t>
  </si>
  <si>
    <t>Oscar Louth</t>
  </si>
  <si>
    <t>Tom Rascagneres</t>
  </si>
  <si>
    <t>Cameron McGregor-Ogden</t>
  </si>
  <si>
    <t>Finlay Davies</t>
  </si>
  <si>
    <t>sam houston</t>
  </si>
  <si>
    <t>Liam Croft</t>
  </si>
  <si>
    <t>Chi Wing Pang</t>
  </si>
  <si>
    <t>Carl McGregor-Ogden</t>
  </si>
  <si>
    <t>Gary Howarth</t>
  </si>
  <si>
    <t>Ski X Performance Centre</t>
  </si>
  <si>
    <t>Manchester ski racing</t>
  </si>
  <si>
    <t>SXPC (SSE 18256)</t>
  </si>
  <si>
    <t>sharks ski club 18628 sam houston. FIS 2531086 sam houston</t>
  </si>
  <si>
    <t>MSR 8067</t>
  </si>
  <si>
    <t>British Ski Cross</t>
  </si>
  <si>
    <t>Manchester</t>
  </si>
  <si>
    <t>GBR</t>
  </si>
  <si>
    <t>30th Aug 2015</t>
  </si>
  <si>
    <t>British Board Cross</t>
  </si>
  <si>
    <t>Hollie Smith</t>
  </si>
  <si>
    <t>Anna Richardson</t>
  </si>
  <si>
    <t>Gillian Finnerty</t>
  </si>
  <si>
    <t>Charlotte Rankin</t>
  </si>
  <si>
    <t>catherine callaghan</t>
  </si>
  <si>
    <t>Jennifer Osborne</t>
  </si>
  <si>
    <t>Name</t>
  </si>
  <si>
    <t>SCUK + Bearsden</t>
  </si>
  <si>
    <t>Leeds Snowriders</t>
  </si>
  <si>
    <t xml:space="preserve">CSTC </t>
  </si>
  <si>
    <t>Snowsport Scotland</t>
  </si>
  <si>
    <t>October 20 2003</t>
  </si>
  <si>
    <t>March 27 1998</t>
  </si>
  <si>
    <t>June 11 1992</t>
  </si>
  <si>
    <t>March 21 1992</t>
  </si>
  <si>
    <t>July 22 1991</t>
  </si>
  <si>
    <t>May 28 1991</t>
  </si>
  <si>
    <t>2002 U14/ YOUTH</t>
  </si>
  <si>
    <t>1992 OPEN</t>
  </si>
  <si>
    <t>1991 OPEN</t>
  </si>
  <si>
    <t>Christopher Harrison</t>
  </si>
  <si>
    <t>Mark Dodgson</t>
  </si>
  <si>
    <t>Koby Cook</t>
  </si>
  <si>
    <t>Charlie Lane</t>
  </si>
  <si>
    <t>Kyle O'Neill</t>
  </si>
  <si>
    <t>Nate Hopkinson</t>
  </si>
  <si>
    <t>Harvey Goode</t>
  </si>
  <si>
    <t>Josh Levy</t>
  </si>
  <si>
    <t>Mikey Searing</t>
  </si>
  <si>
    <t>Bradley Gaulter</t>
  </si>
  <si>
    <t>Matt Brind</t>
  </si>
  <si>
    <t>Owen Pick</t>
  </si>
  <si>
    <t>Paul Moralee</t>
  </si>
  <si>
    <t>Rory Ewart</t>
  </si>
  <si>
    <t>Robert Wagner</t>
  </si>
  <si>
    <t>steve james</t>
  </si>
  <si>
    <t>Alexander Harrison</t>
  </si>
  <si>
    <t>Ben Moore</t>
  </si>
  <si>
    <t>James Frampton</t>
  </si>
  <si>
    <t>Dominic O'Gara</t>
  </si>
  <si>
    <t>scuk</t>
  </si>
  <si>
    <t>Glasgow Ski &amp; Snowboard Centre</t>
  </si>
  <si>
    <t>FIS 9220059.</t>
  </si>
  <si>
    <t>Carlisle snow sports club</t>
  </si>
  <si>
    <t>aberdeen</t>
  </si>
  <si>
    <t>May 18 2007</t>
  </si>
  <si>
    <t>September 10 2004</t>
  </si>
  <si>
    <t>January 7 2004</t>
  </si>
  <si>
    <t>January 26 2007</t>
  </si>
  <si>
    <t>May 9 2002</t>
  </si>
  <si>
    <t>October 21 2002</t>
  </si>
  <si>
    <t>March 6 2003</t>
  </si>
  <si>
    <t>October 24 2000</t>
  </si>
  <si>
    <t>June 21 1999</t>
  </si>
  <si>
    <t>January 17 1997</t>
  </si>
  <si>
    <t>December 8 1991</t>
  </si>
  <si>
    <t>September 7 1991</t>
  </si>
  <si>
    <t>August 9 1991</t>
  </si>
  <si>
    <t>May 25 1989</t>
  </si>
  <si>
    <t>March 15 1989</t>
  </si>
  <si>
    <t>March 4 1988</t>
  </si>
  <si>
    <t>June 24 1987</t>
  </si>
  <si>
    <t>January 3 1986</t>
  </si>
  <si>
    <t>January 23 1979</t>
  </si>
  <si>
    <t>December 26 1981</t>
  </si>
  <si>
    <t>2007 U12/ KIDS</t>
  </si>
  <si>
    <t>2004 U12/ KIDS</t>
  </si>
  <si>
    <t>1988 OPEN</t>
  </si>
  <si>
    <t>1987 OPEN</t>
  </si>
  <si>
    <t>1986 OPEN</t>
  </si>
  <si>
    <t>Sam Jones</t>
  </si>
  <si>
    <t>Sharks Ski Club 21264</t>
  </si>
  <si>
    <t>April 21 1997</t>
  </si>
  <si>
    <t>Jade Walsh</t>
  </si>
  <si>
    <t>April 7 2002</t>
  </si>
  <si>
    <t>2002 U14/YOUTH</t>
  </si>
  <si>
    <t>William Ashworth</t>
  </si>
  <si>
    <t>November 1 2004</t>
  </si>
  <si>
    <t>1998 OPEN</t>
  </si>
  <si>
    <t>1999 OPEN</t>
  </si>
  <si>
    <t>1997 OPEN</t>
  </si>
  <si>
    <t>2001 OPEN</t>
  </si>
  <si>
    <t>2000 OPEN</t>
  </si>
  <si>
    <t>1996 OPEN</t>
  </si>
</sst>
</file>

<file path=xl/styles.xml><?xml version="1.0" encoding="utf-8"?>
<styleSheet xmlns="http://schemas.openxmlformats.org/spreadsheetml/2006/main">
  <fonts count="23">
    <font>
      <sz val="10"/>
      <name val="Arial"/>
    </font>
    <font>
      <b/>
      <sz val="10"/>
      <name val="Arial"/>
    </font>
    <font>
      <sz val="10"/>
      <name val="Arial"/>
      <family val="2"/>
    </font>
    <font>
      <sz val="10"/>
      <color indexed="10"/>
      <name val="Arial"/>
      <family val="2"/>
    </font>
    <font>
      <b/>
      <sz val="20"/>
      <name val="Arial"/>
      <family val="2"/>
    </font>
    <font>
      <b/>
      <sz val="14"/>
      <name val="Arial"/>
      <family val="2"/>
    </font>
    <font>
      <b/>
      <sz val="10"/>
      <color indexed="9"/>
      <name val="Arial"/>
      <family val="2"/>
    </font>
    <font>
      <b/>
      <sz val="11"/>
      <color indexed="8"/>
      <name val="Calibri"/>
      <family val="2"/>
    </font>
    <font>
      <b/>
      <sz val="10"/>
      <color indexed="10"/>
      <name val="Arial"/>
      <family val="2"/>
    </font>
    <font>
      <sz val="10"/>
      <color indexed="9"/>
      <name val="Arial"/>
      <family val="2"/>
    </font>
    <font>
      <sz val="11"/>
      <name val="Calibri"/>
      <family val="2"/>
    </font>
    <font>
      <b/>
      <sz val="11"/>
      <name val="Calibri"/>
      <family val="2"/>
    </font>
    <font>
      <sz val="10"/>
      <color rgb="FFFF0000"/>
      <name val="Arial"/>
      <family val="2"/>
    </font>
    <font>
      <sz val="10"/>
      <color rgb="FF00B050"/>
      <name val="Arial"/>
      <family val="2"/>
    </font>
    <font>
      <sz val="10"/>
      <color rgb="FF7030A0"/>
      <name val="Arial"/>
      <family val="2"/>
    </font>
    <font>
      <b/>
      <sz val="14"/>
      <name val="Calibri"/>
      <family val="2"/>
    </font>
    <font>
      <b/>
      <u/>
      <sz val="14"/>
      <name val="Calibri"/>
      <family val="2"/>
    </font>
    <font>
      <sz val="14"/>
      <name val="Calibri"/>
      <family val="2"/>
    </font>
    <font>
      <b/>
      <sz val="7"/>
      <name val="Times New Roman"/>
      <family val="1"/>
    </font>
    <font>
      <vertAlign val="superscript"/>
      <sz val="14"/>
      <name val="Calibri"/>
      <family val="2"/>
    </font>
    <font>
      <sz val="10"/>
      <color theme="4"/>
      <name val="Arial"/>
      <family val="2"/>
    </font>
    <font>
      <sz val="12"/>
      <color rgb="FF000000"/>
      <name val="Calibri"/>
      <family val="2"/>
    </font>
    <font>
      <sz val="10"/>
      <name val="Arial"/>
      <family val="2"/>
      <charset val="1"/>
    </font>
  </fonts>
  <fills count="5">
    <fill>
      <patternFill patternType="none"/>
    </fill>
    <fill>
      <patternFill patternType="gray125"/>
    </fill>
    <fill>
      <patternFill patternType="solid">
        <fgColor indexed="22"/>
        <bgColor indexed="9"/>
      </patternFill>
    </fill>
    <fill>
      <patternFill patternType="solid">
        <fgColor indexed="48"/>
        <bgColor indexed="9"/>
      </patternFill>
    </fill>
    <fill>
      <patternFill patternType="solid">
        <fgColor indexed="48"/>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22" fillId="0" borderId="0"/>
  </cellStyleXfs>
  <cellXfs count="99">
    <xf numFmtId="0" fontId="0" fillId="0" borderId="0" xfId="0"/>
    <xf numFmtId="0" fontId="2" fillId="0" borderId="0" xfId="0" applyNumberFormat="1" applyFont="1" applyFill="1" applyBorder="1" applyAlignment="1" applyProtection="1">
      <protection locked="0"/>
    </xf>
    <xf numFmtId="0" fontId="3" fillId="0" borderId="1" xfId="0" applyNumberFormat="1" applyFont="1" applyFill="1" applyBorder="1" applyAlignment="1" applyProtection="1">
      <alignment horizontal="center"/>
      <protection locked="0"/>
    </xf>
    <xf numFmtId="0" fontId="3" fillId="0" borderId="2" xfId="0" applyNumberFormat="1" applyFont="1" applyFill="1" applyBorder="1" applyAlignment="1" applyProtection="1">
      <alignment horizontal="center"/>
      <protection locked="0"/>
    </xf>
    <xf numFmtId="0" fontId="3" fillId="0" borderId="3" xfId="0" applyNumberFormat="1" applyFont="1" applyFill="1" applyBorder="1" applyAlignment="1" applyProtection="1">
      <alignment horizontal="center"/>
      <protection locked="0"/>
    </xf>
    <xf numFmtId="0" fontId="2" fillId="0" borderId="4" xfId="0" applyNumberFormat="1" applyFont="1" applyFill="1" applyBorder="1" applyAlignment="1" applyProtection="1">
      <protection locked="0"/>
    </xf>
    <xf numFmtId="0" fontId="2" fillId="0" borderId="5" xfId="0" applyNumberFormat="1" applyFont="1" applyFill="1" applyBorder="1" applyAlignment="1" applyProtection="1">
      <protection locked="0"/>
    </xf>
    <xf numFmtId="0" fontId="2" fillId="0" borderId="0" xfId="0" applyNumberFormat="1" applyFont="1" applyFill="1" applyBorder="1" applyAlignment="1" applyProtection="1">
      <alignment horizontal="center"/>
      <protection locked="0"/>
    </xf>
    <xf numFmtId="0" fontId="2" fillId="0" borderId="6" xfId="0" applyNumberFormat="1" applyFont="1" applyFill="1" applyBorder="1" applyAlignment="1" applyProtection="1">
      <alignment horizontal="center"/>
      <protection locked="0"/>
    </xf>
    <xf numFmtId="0" fontId="2" fillId="0" borderId="2" xfId="0" applyNumberFormat="1" applyFont="1" applyFill="1" applyBorder="1" applyAlignment="1" applyProtection="1">
      <protection locked="0"/>
    </xf>
    <xf numFmtId="0" fontId="2" fillId="0" borderId="3" xfId="0" applyNumberFormat="1" applyFont="1" applyFill="1" applyBorder="1" applyAlignment="1" applyProtection="1">
      <protection locked="0"/>
    </xf>
    <xf numFmtId="0" fontId="2" fillId="0" borderId="2" xfId="0" applyNumberFormat="1" applyFont="1" applyFill="1" applyBorder="1" applyAlignment="1" applyProtection="1">
      <alignment horizontal="center"/>
      <protection locked="0"/>
    </xf>
    <xf numFmtId="0" fontId="2" fillId="0" borderId="1" xfId="0" applyNumberFormat="1" applyFont="1" applyFill="1" applyBorder="1" applyAlignment="1" applyProtection="1">
      <alignment horizontal="center"/>
      <protection locked="0"/>
    </xf>
    <xf numFmtId="0" fontId="2" fillId="2" borderId="7" xfId="0" applyNumberFormat="1" applyFont="1" applyFill="1" applyBorder="1" applyAlignment="1" applyProtection="1">
      <alignment horizontal="center"/>
      <protection locked="0"/>
    </xf>
    <xf numFmtId="0" fontId="2" fillId="2" borderId="7" xfId="0" applyNumberFormat="1" applyFont="1" applyFill="1" applyBorder="1" applyAlignment="1" applyProtection="1">
      <protection locked="0"/>
    </xf>
    <xf numFmtId="0" fontId="2" fillId="2" borderId="8" xfId="0" applyNumberFormat="1" applyFont="1" applyFill="1" applyBorder="1" applyAlignment="1" applyProtection="1">
      <alignment horizontal="center"/>
      <protection locked="0"/>
    </xf>
    <xf numFmtId="0" fontId="2" fillId="2" borderId="8" xfId="0" applyNumberFormat="1" applyFont="1" applyFill="1" applyBorder="1" applyAlignment="1" applyProtection="1">
      <protection locked="0"/>
    </xf>
    <xf numFmtId="0" fontId="2" fillId="2" borderId="9" xfId="0" applyNumberFormat="1" applyFont="1" applyFill="1" applyBorder="1" applyAlignment="1" applyProtection="1">
      <alignment horizontal="center"/>
      <protection locked="0"/>
    </xf>
    <xf numFmtId="0" fontId="2" fillId="2" borderId="9" xfId="0" applyNumberFormat="1" applyFont="1" applyFill="1" applyBorder="1" applyAlignment="1" applyProtection="1">
      <protection locked="0"/>
    </xf>
    <xf numFmtId="0" fontId="2" fillId="2" borderId="11" xfId="0" applyNumberFormat="1" applyFont="1" applyFill="1" applyBorder="1" applyAlignment="1" applyProtection="1">
      <protection locked="0"/>
    </xf>
    <xf numFmtId="0" fontId="2" fillId="2" borderId="13" xfId="0" applyNumberFormat="1" applyFont="1" applyFill="1" applyBorder="1" applyAlignment="1" applyProtection="1">
      <protection locked="0"/>
    </xf>
    <xf numFmtId="0" fontId="2" fillId="2" borderId="15" xfId="0" applyNumberFormat="1" applyFont="1" applyFill="1" applyBorder="1" applyAlignment="1" applyProtection="1">
      <protection locked="0"/>
    </xf>
    <xf numFmtId="0" fontId="2" fillId="2" borderId="16" xfId="0" applyNumberFormat="1" applyFont="1" applyFill="1" applyBorder="1" applyAlignment="1" applyProtection="1">
      <alignment horizontal="center"/>
      <protection locked="0"/>
    </xf>
    <xf numFmtId="0" fontId="1" fillId="0" borderId="4" xfId="0" applyNumberFormat="1" applyFont="1" applyFill="1" applyBorder="1" applyAlignment="1" applyProtection="1">
      <alignment horizontal="center"/>
      <protection locked="0"/>
    </xf>
    <xf numFmtId="0" fontId="8" fillId="2" borderId="3" xfId="0" applyNumberFormat="1" applyFont="1" applyFill="1" applyBorder="1" applyAlignment="1" applyProtection="1">
      <alignment horizontal="center"/>
      <protection locked="0"/>
    </xf>
    <xf numFmtId="0" fontId="2" fillId="2" borderId="17" xfId="0" applyNumberFormat="1" applyFont="1" applyFill="1" applyBorder="1" applyAlignment="1" applyProtection="1">
      <protection locked="0"/>
    </xf>
    <xf numFmtId="0" fontId="2" fillId="2" borderId="18" xfId="0" applyNumberFormat="1" applyFont="1" applyFill="1" applyBorder="1" applyAlignment="1" applyProtection="1">
      <protection locked="0"/>
    </xf>
    <xf numFmtId="0" fontId="2" fillId="0" borderId="17" xfId="0" applyNumberFormat="1" applyFont="1" applyFill="1" applyBorder="1" applyAlignment="1" applyProtection="1">
      <protection locked="0"/>
    </xf>
    <xf numFmtId="0" fontId="9" fillId="3" borderId="18" xfId="0" applyNumberFormat="1" applyFont="1" applyFill="1" applyBorder="1" applyAlignment="1" applyProtection="1">
      <protection locked="0"/>
    </xf>
    <xf numFmtId="0" fontId="2" fillId="2" borderId="19" xfId="0" applyNumberFormat="1" applyFont="1" applyFill="1" applyBorder="1" applyAlignment="1" applyProtection="1">
      <protection locked="0"/>
    </xf>
    <xf numFmtId="0" fontId="2" fillId="2" borderId="20" xfId="0" applyNumberFormat="1" applyFont="1" applyFill="1" applyBorder="1" applyAlignment="1" applyProtection="1">
      <protection locked="0"/>
    </xf>
    <xf numFmtId="0" fontId="1" fillId="0" borderId="2" xfId="0" applyNumberFormat="1" applyFont="1" applyFill="1" applyBorder="1" applyAlignment="1" applyProtection="1">
      <alignment horizontal="center"/>
      <protection locked="0"/>
    </xf>
    <xf numFmtId="0" fontId="2" fillId="2" borderId="17" xfId="0" applyNumberFormat="1" applyFont="1" applyFill="1" applyBorder="1" applyAlignment="1" applyProtection="1">
      <alignment horizontal="center"/>
      <protection locked="0"/>
    </xf>
    <xf numFmtId="0" fontId="2" fillId="2" borderId="19" xfId="0" applyNumberFormat="1" applyFont="1" applyFill="1" applyBorder="1" applyAlignment="1" applyProtection="1">
      <alignment horizontal="center"/>
      <protection locked="0"/>
    </xf>
    <xf numFmtId="0" fontId="0" fillId="0" borderId="0" xfId="0" applyNumberFormat="1" applyFill="1" applyBorder="1" applyAlignment="1" applyProtection="1">
      <protection locked="0"/>
    </xf>
    <xf numFmtId="0" fontId="0" fillId="0" borderId="0" xfId="0" applyBorder="1"/>
    <xf numFmtId="0" fontId="0" fillId="0" borderId="9" xfId="0" applyBorder="1"/>
    <xf numFmtId="0" fontId="12" fillId="0" borderId="9" xfId="0" applyFont="1" applyBorder="1" applyAlignment="1">
      <alignment horizontal="center"/>
    </xf>
    <xf numFmtId="0" fontId="12" fillId="0" borderId="17" xfId="0" applyFont="1" applyBorder="1" applyAlignment="1">
      <alignment horizontal="center"/>
    </xf>
    <xf numFmtId="0" fontId="12" fillId="0" borderId="9" xfId="0" applyFont="1" applyFill="1" applyBorder="1" applyAlignment="1">
      <alignment horizontal="center"/>
    </xf>
    <xf numFmtId="0" fontId="12" fillId="0" borderId="22" xfId="0" applyFont="1" applyBorder="1" applyAlignment="1">
      <alignment horizontal="center"/>
    </xf>
    <xf numFmtId="0" fontId="12" fillId="0" borderId="22" xfId="0" applyFont="1" applyFill="1" applyBorder="1" applyAlignment="1">
      <alignment horizontal="center"/>
    </xf>
    <xf numFmtId="0" fontId="0" fillId="0" borderId="0" xfId="0" applyAlignment="1">
      <alignment horizontal="center"/>
    </xf>
    <xf numFmtId="0" fontId="13" fillId="0" borderId="9" xfId="0" applyFont="1" applyBorder="1" applyAlignment="1">
      <alignment horizontal="center"/>
    </xf>
    <xf numFmtId="0" fontId="14" fillId="0" borderId="0" xfId="0" applyNumberFormat="1" applyFont="1" applyFill="1" applyBorder="1" applyAlignment="1" applyProtection="1">
      <protection locked="0"/>
    </xf>
    <xf numFmtId="0" fontId="14" fillId="0" borderId="9" xfId="0" applyFont="1" applyBorder="1" applyAlignment="1">
      <alignment horizontal="center"/>
    </xf>
    <xf numFmtId="0" fontId="0" fillId="0" borderId="9" xfId="0" applyBorder="1" applyAlignment="1">
      <alignment horizontal="center"/>
    </xf>
    <xf numFmtId="0" fontId="10" fillId="0" borderId="0" xfId="0" applyFont="1"/>
    <xf numFmtId="0" fontId="15" fillId="0" borderId="0" xfId="0" applyFont="1"/>
    <xf numFmtId="0" fontId="16" fillId="0" borderId="0" xfId="0" applyFont="1"/>
    <xf numFmtId="0" fontId="17" fillId="0" borderId="0" xfId="0" applyFont="1"/>
    <xf numFmtId="0" fontId="15" fillId="0" borderId="0" xfId="0" applyFont="1" applyAlignment="1">
      <alignment horizontal="left" indent="4"/>
    </xf>
    <xf numFmtId="0" fontId="11" fillId="0" borderId="0" xfId="0" applyFont="1"/>
    <xf numFmtId="0" fontId="4" fillId="0" borderId="0" xfId="0" applyNumberFormat="1" applyFont="1" applyFill="1" applyBorder="1" applyAlignment="1" applyProtection="1">
      <alignment horizontal="center"/>
      <protection locked="0"/>
    </xf>
    <xf numFmtId="0" fontId="5" fillId="0" borderId="0" xfId="0" applyNumberFormat="1" applyFont="1" applyFill="1" applyBorder="1" applyAlignment="1" applyProtection="1">
      <alignment horizontal="center"/>
      <protection locked="0"/>
    </xf>
    <xf numFmtId="0" fontId="0" fillId="0" borderId="9" xfId="0" applyBorder="1" applyAlignment="1">
      <alignment horizontal="center"/>
    </xf>
    <xf numFmtId="0" fontId="20" fillId="0" borderId="0" xfId="0" applyFont="1"/>
    <xf numFmtId="0" fontId="12" fillId="0" borderId="0" xfId="0" applyFont="1"/>
    <xf numFmtId="0" fontId="20" fillId="0" borderId="0" xfId="0" applyFont="1" applyAlignment="1">
      <alignment horizontal="center"/>
    </xf>
    <xf numFmtId="0" fontId="12" fillId="0" borderId="0" xfId="0" applyFont="1" applyAlignment="1">
      <alignment horizontal="center"/>
    </xf>
    <xf numFmtId="0" fontId="13" fillId="0" borderId="0" xfId="0" applyFont="1" applyAlignment="1">
      <alignment horizontal="center"/>
    </xf>
    <xf numFmtId="0" fontId="13" fillId="0" borderId="0" xfId="0" applyFont="1" applyBorder="1" applyAlignment="1">
      <alignment horizontal="center"/>
    </xf>
    <xf numFmtId="0" fontId="14" fillId="0" borderId="0" xfId="0" applyFont="1" applyAlignment="1">
      <alignment horizontal="center"/>
    </xf>
    <xf numFmtId="0" fontId="14" fillId="0" borderId="0" xfId="0" applyFont="1" applyBorder="1" applyAlignment="1">
      <alignment horizontal="center"/>
    </xf>
    <xf numFmtId="0" fontId="21" fillId="0" borderId="0" xfId="0" applyFont="1"/>
    <xf numFmtId="0" fontId="4" fillId="0" borderId="0" xfId="0" applyNumberFormat="1" applyFont="1" applyFill="1" applyBorder="1" applyAlignment="1" applyProtection="1">
      <alignment horizontal="center"/>
      <protection locked="0"/>
    </xf>
    <xf numFmtId="0" fontId="5" fillId="0" borderId="0" xfId="0" applyNumberFormat="1" applyFont="1" applyFill="1" applyBorder="1" applyAlignment="1" applyProtection="1">
      <alignment horizontal="center"/>
      <protection locked="0"/>
    </xf>
    <xf numFmtId="0" fontId="0" fillId="0" borderId="9" xfId="0" applyBorder="1" applyAlignment="1">
      <alignment horizontal="center"/>
    </xf>
    <xf numFmtId="0" fontId="4" fillId="0" borderId="0" xfId="0" applyNumberFormat="1" applyFont="1" applyFill="1" applyBorder="1" applyAlignment="1" applyProtection="1">
      <alignment horizontal="center"/>
      <protection locked="0"/>
    </xf>
    <xf numFmtId="0" fontId="5" fillId="0" borderId="0" xfId="0" applyNumberFormat="1" applyFont="1" applyFill="1" applyBorder="1" applyAlignment="1" applyProtection="1">
      <alignment horizontal="center"/>
      <protection locked="0"/>
    </xf>
    <xf numFmtId="0" fontId="6" fillId="4" borderId="28" xfId="0" applyNumberFormat="1" applyFont="1" applyFill="1" applyBorder="1" applyAlignment="1" applyProtection="1">
      <alignment horizontal="left"/>
      <protection locked="0"/>
    </xf>
    <xf numFmtId="0" fontId="6" fillId="4" borderId="30" xfId="0" applyNumberFormat="1" applyFont="1" applyFill="1" applyBorder="1" applyAlignment="1" applyProtection="1">
      <alignment horizontal="left"/>
      <protection locked="0"/>
    </xf>
    <xf numFmtId="0" fontId="1" fillId="0" borderId="29" xfId="0" applyNumberFormat="1" applyFont="1" applyFill="1" applyBorder="1" applyAlignment="1" applyProtection="1">
      <alignment horizontal="center"/>
      <protection locked="0"/>
    </xf>
    <xf numFmtId="0" fontId="1" fillId="0" borderId="30" xfId="0" applyNumberFormat="1" applyFont="1" applyFill="1" applyBorder="1" applyAlignment="1" applyProtection="1">
      <alignment horizontal="center"/>
      <protection locked="0"/>
    </xf>
    <xf numFmtId="0" fontId="6" fillId="4" borderId="21" xfId="0" applyNumberFormat="1" applyFont="1" applyFill="1" applyBorder="1" applyAlignment="1" applyProtection="1">
      <alignment horizontal="left"/>
      <protection locked="0"/>
    </xf>
    <xf numFmtId="0" fontId="6" fillId="4" borderId="27" xfId="0" applyNumberFormat="1" applyFont="1" applyFill="1" applyBorder="1" applyAlignment="1" applyProtection="1">
      <alignment horizontal="left"/>
      <protection locked="0"/>
    </xf>
    <xf numFmtId="0" fontId="1" fillId="0" borderId="26" xfId="0" applyNumberFormat="1" applyFont="1" applyFill="1" applyBorder="1" applyAlignment="1" applyProtection="1">
      <alignment horizontal="center"/>
      <protection locked="0"/>
    </xf>
    <xf numFmtId="0" fontId="1" fillId="0" borderId="27" xfId="0" applyNumberFormat="1" applyFont="1" applyFill="1" applyBorder="1" applyAlignment="1" applyProtection="1">
      <alignment horizontal="center"/>
      <protection locked="0"/>
    </xf>
    <xf numFmtId="0" fontId="6" fillId="4" borderId="23" xfId="0" applyNumberFormat="1" applyFont="1" applyFill="1" applyBorder="1" applyAlignment="1" applyProtection="1">
      <alignment horizontal="left"/>
      <protection locked="0"/>
    </xf>
    <xf numFmtId="0" fontId="6" fillId="4" borderId="25" xfId="0" applyNumberFormat="1" applyFont="1" applyFill="1" applyBorder="1" applyAlignment="1" applyProtection="1">
      <alignment horizontal="left"/>
      <protection locked="0"/>
    </xf>
    <xf numFmtId="0" fontId="1" fillId="0" borderId="24" xfId="0" applyNumberFormat="1" applyFont="1" applyFill="1" applyBorder="1" applyAlignment="1" applyProtection="1">
      <alignment horizontal="center"/>
      <protection locked="0"/>
    </xf>
    <xf numFmtId="0" fontId="1" fillId="0" borderId="25" xfId="0" applyNumberFormat="1" applyFont="1" applyFill="1" applyBorder="1" applyAlignment="1" applyProtection="1">
      <alignment horizontal="center"/>
      <protection locked="0"/>
    </xf>
    <xf numFmtId="0" fontId="0" fillId="0" borderId="9" xfId="0" applyBorder="1" applyAlignment="1">
      <alignment horizontal="center"/>
    </xf>
    <xf numFmtId="0" fontId="2" fillId="0" borderId="9" xfId="0" applyFont="1" applyBorder="1" applyAlignment="1">
      <alignment horizontal="center"/>
    </xf>
    <xf numFmtId="0" fontId="6" fillId="4" borderId="12" xfId="0" applyNumberFormat="1" applyFont="1" applyFill="1" applyBorder="1" applyAlignment="1" applyProtection="1">
      <alignment horizontal="left"/>
      <protection locked="0"/>
    </xf>
    <xf numFmtId="0" fontId="6" fillId="4" borderId="13" xfId="0" applyNumberFormat="1" applyFont="1" applyFill="1" applyBorder="1" applyAlignment="1" applyProtection="1">
      <alignment horizontal="left"/>
      <protection locked="0"/>
    </xf>
    <xf numFmtId="0" fontId="1" fillId="0" borderId="12" xfId="0" applyNumberFormat="1" applyFont="1" applyFill="1" applyBorder="1" applyAlignment="1" applyProtection="1">
      <alignment horizontal="center"/>
      <protection locked="0"/>
    </xf>
    <xf numFmtId="0" fontId="1" fillId="0" borderId="9" xfId="0" applyNumberFormat="1" applyFont="1" applyFill="1" applyBorder="1" applyAlignment="1" applyProtection="1">
      <alignment horizontal="center"/>
      <protection locked="0"/>
    </xf>
    <xf numFmtId="0" fontId="1" fillId="0" borderId="13" xfId="0" applyNumberFormat="1" applyFont="1" applyFill="1" applyBorder="1" applyAlignment="1" applyProtection="1">
      <alignment horizontal="center"/>
      <protection locked="0"/>
    </xf>
    <xf numFmtId="0" fontId="6" fillId="4" borderId="14" xfId="0" applyNumberFormat="1" applyFont="1" applyFill="1" applyBorder="1" applyAlignment="1" applyProtection="1">
      <alignment horizontal="left"/>
      <protection locked="0"/>
    </xf>
    <xf numFmtId="0" fontId="6" fillId="4" borderId="15" xfId="0" applyNumberFormat="1" applyFont="1" applyFill="1" applyBorder="1" applyAlignment="1" applyProtection="1">
      <alignment horizontal="left"/>
      <protection locked="0"/>
    </xf>
    <xf numFmtId="0" fontId="1" fillId="0" borderId="14" xfId="0" applyNumberFormat="1" applyFont="1" applyFill="1" applyBorder="1" applyAlignment="1" applyProtection="1">
      <alignment horizontal="center"/>
      <protection locked="0"/>
    </xf>
    <xf numFmtId="0" fontId="1" fillId="0" borderId="7" xfId="0" applyNumberFormat="1" applyFont="1" applyFill="1" applyBorder="1" applyAlignment="1" applyProtection="1">
      <alignment horizontal="center"/>
      <protection locked="0"/>
    </xf>
    <xf numFmtId="0" fontId="1" fillId="0" borderId="15" xfId="0" applyNumberFormat="1" applyFont="1" applyFill="1" applyBorder="1" applyAlignment="1" applyProtection="1">
      <alignment horizontal="center"/>
      <protection locked="0"/>
    </xf>
    <xf numFmtId="0" fontId="6" fillId="4" borderId="10" xfId="0" applyNumberFormat="1" applyFont="1" applyFill="1" applyBorder="1" applyAlignment="1" applyProtection="1">
      <alignment horizontal="left"/>
      <protection locked="0"/>
    </xf>
    <xf numFmtId="0" fontId="6" fillId="4" borderId="11" xfId="0" applyNumberFormat="1" applyFont="1" applyFill="1" applyBorder="1" applyAlignment="1" applyProtection="1">
      <alignment horizontal="left"/>
      <protection locked="0"/>
    </xf>
    <xf numFmtId="0" fontId="1" fillId="0" borderId="10" xfId="0" applyNumberFormat="1" applyFont="1" applyFill="1" applyBorder="1" applyAlignment="1" applyProtection="1">
      <alignment horizontal="center"/>
      <protection locked="0"/>
    </xf>
    <xf numFmtId="0" fontId="1" fillId="0" borderId="8" xfId="0" applyNumberFormat="1" applyFont="1" applyFill="1" applyBorder="1" applyAlignment="1" applyProtection="1">
      <alignment horizontal="center"/>
      <protection locked="0"/>
    </xf>
    <xf numFmtId="0" fontId="1" fillId="0" borderId="11" xfId="0" applyNumberFormat="1" applyFont="1" applyFill="1" applyBorder="1" applyAlignment="1" applyProtection="1">
      <alignment horizontal="center"/>
      <protection locked="0"/>
    </xf>
  </cellXfs>
  <cellStyles count="2">
    <cellStyle name="Excel Built-in Normal" xfId="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161925</xdr:rowOff>
    </xdr:from>
    <xdr:to>
      <xdr:col>1</xdr:col>
      <xdr:colOff>304800</xdr:colOff>
      <xdr:row>6</xdr:row>
      <xdr:rowOff>19050</xdr:rowOff>
    </xdr:to>
    <xdr:pic>
      <xdr:nvPicPr>
        <xdr:cNvPr id="1025"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152400" y="161925"/>
          <a:ext cx="762000" cy="100012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L158"/>
  <sheetViews>
    <sheetView topLeftCell="A7" workbookViewId="0">
      <selection activeCell="L19" sqref="L19"/>
    </sheetView>
  </sheetViews>
  <sheetFormatPr defaultColWidth="11.44140625" defaultRowHeight="13.2"/>
  <cols>
    <col min="2" max="2" width="8.109375" customWidth="1"/>
    <col min="3" max="3" width="22" customWidth="1"/>
    <col min="4" max="4" width="18.44140625" customWidth="1"/>
    <col min="5" max="5" width="11.109375" customWidth="1"/>
    <col min="7" max="7" width="10.88671875" customWidth="1"/>
    <col min="8" max="8" width="19" customWidth="1"/>
  </cols>
  <sheetData>
    <row r="1" spans="1:12" ht="24.6">
      <c r="A1" s="68" t="s">
        <v>8</v>
      </c>
      <c r="B1" s="68"/>
      <c r="C1" s="68"/>
      <c r="D1" s="68"/>
      <c r="E1" s="68"/>
      <c r="F1" s="68"/>
      <c r="G1" s="68"/>
      <c r="H1" s="68"/>
      <c r="I1" s="1"/>
      <c r="J1" s="1"/>
      <c r="K1" s="1"/>
      <c r="L1" s="1"/>
    </row>
    <row r="2" spans="1:12" ht="17.399999999999999">
      <c r="A2" s="69" t="s">
        <v>16</v>
      </c>
      <c r="B2" s="69"/>
      <c r="C2" s="69"/>
      <c r="D2" s="69"/>
      <c r="E2" s="69"/>
      <c r="F2" s="69"/>
      <c r="G2" s="69"/>
      <c r="H2" s="69"/>
      <c r="I2" s="1"/>
      <c r="J2" s="1"/>
      <c r="K2" s="1"/>
      <c r="L2" s="1"/>
    </row>
    <row r="3" spans="1:12">
      <c r="A3" s="7"/>
      <c r="B3" s="1"/>
      <c r="C3" s="1"/>
      <c r="D3" s="1"/>
      <c r="E3" s="1"/>
      <c r="F3" s="1"/>
      <c r="G3" s="1"/>
      <c r="H3" s="1"/>
      <c r="I3" s="1"/>
      <c r="J3" s="1"/>
      <c r="K3" s="1"/>
      <c r="L3" s="1"/>
    </row>
    <row r="4" spans="1:12" ht="13.8" thickBot="1">
      <c r="A4" s="7"/>
      <c r="B4" s="1"/>
      <c r="C4" s="1"/>
      <c r="D4" s="1"/>
      <c r="E4" s="1"/>
      <c r="F4" s="1"/>
      <c r="G4" s="1"/>
      <c r="H4" s="1"/>
      <c r="I4" s="1"/>
      <c r="J4" s="1"/>
      <c r="K4" s="1"/>
      <c r="L4" s="1"/>
    </row>
    <row r="5" spans="1:12">
      <c r="A5" s="70" t="s">
        <v>9</v>
      </c>
      <c r="B5" s="71"/>
      <c r="C5" s="72" t="s">
        <v>169</v>
      </c>
      <c r="D5" s="72"/>
      <c r="E5" s="73"/>
      <c r="F5" s="1"/>
      <c r="G5" s="1"/>
      <c r="H5" s="1"/>
      <c r="I5" s="1"/>
      <c r="J5" s="1"/>
      <c r="K5" s="1"/>
      <c r="L5" s="1"/>
    </row>
    <row r="6" spans="1:12">
      <c r="A6" s="74" t="s">
        <v>10</v>
      </c>
      <c r="B6" s="75"/>
      <c r="C6" s="76"/>
      <c r="D6" s="76"/>
      <c r="E6" s="77"/>
      <c r="F6" s="1"/>
      <c r="G6" s="1"/>
      <c r="H6" s="1"/>
      <c r="I6" s="1"/>
      <c r="J6" s="1"/>
      <c r="K6" s="1"/>
      <c r="L6" s="1"/>
    </row>
    <row r="7" spans="1:12">
      <c r="A7" s="74" t="s">
        <v>11</v>
      </c>
      <c r="B7" s="75"/>
      <c r="C7" s="76" t="s">
        <v>170</v>
      </c>
      <c r="D7" s="76"/>
      <c r="E7" s="77"/>
      <c r="F7" s="1"/>
      <c r="G7" s="1"/>
      <c r="H7" s="1"/>
      <c r="I7" s="1"/>
      <c r="J7" s="1"/>
      <c r="K7" s="1"/>
      <c r="L7" s="1"/>
    </row>
    <row r="8" spans="1:12">
      <c r="A8" s="74" t="s">
        <v>12</v>
      </c>
      <c r="B8" s="75"/>
      <c r="C8" s="76" t="s">
        <v>171</v>
      </c>
      <c r="D8" s="76"/>
      <c r="E8" s="77"/>
      <c r="F8" s="1"/>
      <c r="G8" s="1"/>
      <c r="H8" s="1"/>
      <c r="I8" s="1"/>
      <c r="J8" s="1"/>
      <c r="K8" s="1"/>
      <c r="L8" s="1"/>
    </row>
    <row r="9" spans="1:12" ht="13.8" thickBot="1">
      <c r="A9" s="78" t="s">
        <v>13</v>
      </c>
      <c r="B9" s="79"/>
      <c r="C9" s="80" t="s">
        <v>172</v>
      </c>
      <c r="D9" s="80"/>
      <c r="E9" s="81"/>
      <c r="F9" s="1"/>
      <c r="G9" s="1"/>
      <c r="H9" s="1"/>
      <c r="I9" s="1"/>
      <c r="J9" s="1"/>
      <c r="K9" s="1"/>
      <c r="L9" s="1"/>
    </row>
    <row r="10" spans="1:12" ht="13.8" thickBot="1">
      <c r="A10" s="7"/>
      <c r="B10" s="1"/>
      <c r="C10" s="1"/>
      <c r="D10" s="1"/>
      <c r="E10" s="1"/>
      <c r="F10" s="1"/>
      <c r="G10" s="1"/>
      <c r="H10" s="1"/>
      <c r="I10" s="1"/>
      <c r="J10" s="1"/>
      <c r="K10" s="1"/>
      <c r="L10" s="1"/>
    </row>
    <row r="11" spans="1:12" ht="13.8" thickBot="1">
      <c r="A11" s="8"/>
      <c r="B11" s="5"/>
      <c r="C11" s="5"/>
      <c r="D11" s="23" t="s">
        <v>0</v>
      </c>
      <c r="E11" s="5"/>
      <c r="F11" s="5"/>
      <c r="G11" s="5"/>
      <c r="H11" s="6"/>
      <c r="I11" s="9"/>
      <c r="J11" s="9"/>
      <c r="K11" s="9"/>
      <c r="L11" s="10" t="s">
        <v>14</v>
      </c>
    </row>
    <row r="12" spans="1:12" ht="13.8" thickBot="1">
      <c r="A12" s="2" t="s">
        <v>1</v>
      </c>
      <c r="B12" s="3" t="s">
        <v>2</v>
      </c>
      <c r="C12" s="3" t="s">
        <v>3</v>
      </c>
      <c r="D12" s="3" t="s">
        <v>144</v>
      </c>
      <c r="E12" s="3"/>
      <c r="F12" s="3"/>
      <c r="G12" s="3" t="s">
        <v>5</v>
      </c>
      <c r="H12" s="4" t="s">
        <v>6</v>
      </c>
      <c r="I12" s="3" t="s">
        <v>29</v>
      </c>
      <c r="J12" s="3" t="s">
        <v>30</v>
      </c>
      <c r="K12" s="3" t="s">
        <v>31</v>
      </c>
      <c r="L12" s="24" t="s">
        <v>15</v>
      </c>
    </row>
    <row r="13" spans="1:12">
      <c r="A13" s="22">
        <f>RANK(L13,$L$13:$L$44,1)</f>
        <v>11</v>
      </c>
      <c r="B13" s="25">
        <v>124</v>
      </c>
      <c r="C13" s="25" t="s">
        <v>116</v>
      </c>
      <c r="D13" s="25" t="s">
        <v>143</v>
      </c>
      <c r="E13" s="25"/>
      <c r="F13" s="25"/>
      <c r="G13" s="25" t="s">
        <v>127</v>
      </c>
      <c r="H13" s="26" t="s">
        <v>134</v>
      </c>
      <c r="I13" s="27">
        <v>26.06</v>
      </c>
      <c r="J13" s="27">
        <v>46.95</v>
      </c>
      <c r="K13" s="27">
        <v>9999</v>
      </c>
      <c r="L13" s="28">
        <f>MIN(I13,J13,K13)</f>
        <v>26.06</v>
      </c>
    </row>
    <row r="14" spans="1:12">
      <c r="A14" s="22">
        <f>RANK(L14,$L$13:$L$44,1)</f>
        <v>9</v>
      </c>
      <c r="B14" s="25">
        <v>8</v>
      </c>
      <c r="C14" s="25" t="s">
        <v>115</v>
      </c>
      <c r="D14" s="25" t="s">
        <v>142</v>
      </c>
      <c r="E14" s="25"/>
      <c r="F14" s="25"/>
      <c r="G14" s="25" t="s">
        <v>126</v>
      </c>
      <c r="H14" s="26" t="s">
        <v>133</v>
      </c>
      <c r="I14" s="27">
        <v>18.350000000000001</v>
      </c>
      <c r="J14" s="27">
        <v>16.350000000000001</v>
      </c>
      <c r="K14" s="27">
        <v>9999</v>
      </c>
      <c r="L14" s="28">
        <f>MIN(I14,J14,K14)</f>
        <v>16.350000000000001</v>
      </c>
    </row>
    <row r="15" spans="1:12">
      <c r="A15" s="22">
        <f>RANK(L15,$L$13:$L$44,1)</f>
        <v>3</v>
      </c>
      <c r="B15" s="25">
        <v>89</v>
      </c>
      <c r="C15" s="25" t="s">
        <v>114</v>
      </c>
      <c r="D15" s="25" t="s">
        <v>138</v>
      </c>
      <c r="E15" s="25"/>
      <c r="F15" s="25"/>
      <c r="G15" s="25" t="s">
        <v>125</v>
      </c>
      <c r="H15" s="26" t="s">
        <v>253</v>
      </c>
      <c r="I15" s="27">
        <v>12.69</v>
      </c>
      <c r="J15" s="27">
        <v>12.7</v>
      </c>
      <c r="K15" s="27">
        <v>9999</v>
      </c>
      <c r="L15" s="28">
        <f>MIN(I15,J15,K15)</f>
        <v>12.69</v>
      </c>
    </row>
    <row r="16" spans="1:12">
      <c r="A16" s="22">
        <f>RANK(L16,$L$13:$L$44,1)</f>
        <v>2</v>
      </c>
      <c r="B16" s="25">
        <v>127</v>
      </c>
      <c r="C16" s="25" t="s">
        <v>111</v>
      </c>
      <c r="D16" s="25" t="s">
        <v>140</v>
      </c>
      <c r="E16" s="25"/>
      <c r="F16" s="25"/>
      <c r="G16" s="25" t="s">
        <v>122</v>
      </c>
      <c r="H16" s="26" t="s">
        <v>131</v>
      </c>
      <c r="I16" s="27">
        <v>12.66</v>
      </c>
      <c r="J16" s="27">
        <v>12.68</v>
      </c>
      <c r="K16" s="27">
        <v>9999</v>
      </c>
      <c r="L16" s="28">
        <f>MIN(I16,J16,K16)</f>
        <v>12.66</v>
      </c>
    </row>
    <row r="17" spans="1:12">
      <c r="A17" s="22">
        <f>RANK(L17,$L$13:$L$44,1)</f>
        <v>4</v>
      </c>
      <c r="B17" s="25">
        <v>101</v>
      </c>
      <c r="C17" s="25" t="s">
        <v>110</v>
      </c>
      <c r="D17" s="25" t="s">
        <v>139</v>
      </c>
      <c r="E17" s="25"/>
      <c r="F17" s="25"/>
      <c r="G17" s="25" t="s">
        <v>121</v>
      </c>
      <c r="H17" s="26" t="s">
        <v>131</v>
      </c>
      <c r="I17" s="27">
        <v>12.72</v>
      </c>
      <c r="J17" s="27">
        <v>12.93</v>
      </c>
      <c r="K17" s="27">
        <v>9999</v>
      </c>
      <c r="L17" s="28">
        <f>MIN(I17,J17,K17)</f>
        <v>12.72</v>
      </c>
    </row>
    <row r="18" spans="1:12" ht="13.8" thickBot="1">
      <c r="A18" s="22">
        <f>RANK(L18,$L$13:$L$44,1)</f>
        <v>1</v>
      </c>
      <c r="B18" s="14">
        <v>138</v>
      </c>
      <c r="C18" s="14" t="s">
        <v>113</v>
      </c>
      <c r="D18" s="14" t="s">
        <v>141</v>
      </c>
      <c r="E18" s="14"/>
      <c r="F18" s="14"/>
      <c r="G18" s="14" t="s">
        <v>124</v>
      </c>
      <c r="H18" s="21" t="s">
        <v>255</v>
      </c>
      <c r="I18" s="27">
        <v>12.67</v>
      </c>
      <c r="J18" s="27">
        <v>12.62</v>
      </c>
      <c r="K18" s="27">
        <v>9999</v>
      </c>
      <c r="L18" s="28">
        <f>MIN(I18,J18,K18)</f>
        <v>12.62</v>
      </c>
    </row>
    <row r="19" spans="1:12">
      <c r="A19" s="22">
        <f>RANK(L19,$L$13:$L$44,1)</f>
        <v>6</v>
      </c>
      <c r="B19" s="25">
        <v>126</v>
      </c>
      <c r="C19" s="25" t="s">
        <v>112</v>
      </c>
      <c r="D19" s="25" t="s">
        <v>138</v>
      </c>
      <c r="E19" s="25"/>
      <c r="F19" s="25"/>
      <c r="G19" s="25" t="s">
        <v>123</v>
      </c>
      <c r="H19" s="26" t="s">
        <v>132</v>
      </c>
      <c r="I19" s="27">
        <v>14.01</v>
      </c>
      <c r="J19" s="27">
        <v>14.01</v>
      </c>
      <c r="K19" s="27">
        <v>9999</v>
      </c>
      <c r="L19" s="28">
        <f>MIN(I19,J19,K19)</f>
        <v>14.01</v>
      </c>
    </row>
    <row r="20" spans="1:12">
      <c r="A20" s="22">
        <f>RANK(L20,$L$13:$L$44,1)</f>
        <v>5</v>
      </c>
      <c r="B20" s="25">
        <v>96</v>
      </c>
      <c r="C20" s="25" t="s">
        <v>109</v>
      </c>
      <c r="D20" s="25" t="s">
        <v>138</v>
      </c>
      <c r="E20" s="25"/>
      <c r="F20" s="25"/>
      <c r="G20" s="25" t="s">
        <v>120</v>
      </c>
      <c r="H20" s="26" t="s">
        <v>130</v>
      </c>
      <c r="I20" s="27">
        <v>13.82</v>
      </c>
      <c r="J20" s="27">
        <v>13.8</v>
      </c>
      <c r="K20" s="27">
        <v>9999</v>
      </c>
      <c r="L20" s="28">
        <f>MIN(I20,J20,K20)</f>
        <v>13.8</v>
      </c>
    </row>
    <row r="21" spans="1:12">
      <c r="A21" s="22">
        <f>RANK(L21,$L$13:$L$44,1)</f>
        <v>7</v>
      </c>
      <c r="B21" s="25">
        <v>27</v>
      </c>
      <c r="C21" s="25" t="s">
        <v>107</v>
      </c>
      <c r="D21" s="25" t="s">
        <v>136</v>
      </c>
      <c r="E21" s="25"/>
      <c r="F21" s="25"/>
      <c r="G21" s="25" t="s">
        <v>118</v>
      </c>
      <c r="H21" s="26" t="s">
        <v>128</v>
      </c>
      <c r="I21" s="27">
        <v>14.41</v>
      </c>
      <c r="J21" s="27">
        <v>14.91</v>
      </c>
      <c r="K21" s="27">
        <v>9999</v>
      </c>
      <c r="L21" s="28">
        <f>MIN(I21,J21,K21)</f>
        <v>14.41</v>
      </c>
    </row>
    <row r="22" spans="1:12">
      <c r="A22" s="22">
        <f>RANK(L22,$L$13:$L$44,1)</f>
        <v>10</v>
      </c>
      <c r="B22" s="25">
        <v>137</v>
      </c>
      <c r="C22" s="25" t="s">
        <v>106</v>
      </c>
      <c r="D22" s="25" t="s">
        <v>135</v>
      </c>
      <c r="E22" s="25"/>
      <c r="F22" s="25"/>
      <c r="G22" s="25" t="s">
        <v>117</v>
      </c>
      <c r="H22" s="26" t="s">
        <v>128</v>
      </c>
      <c r="I22" s="27">
        <v>17.2</v>
      </c>
      <c r="J22" s="27">
        <v>18.02</v>
      </c>
      <c r="K22" s="27">
        <v>9999</v>
      </c>
      <c r="L22" s="28">
        <f>MIN(I22,J22,K22)</f>
        <v>17.2</v>
      </c>
    </row>
    <row r="23" spans="1:12">
      <c r="A23" s="22">
        <f>RANK(L23,$L$13:$L$44,1)</f>
        <v>8</v>
      </c>
      <c r="B23" s="25">
        <v>95</v>
      </c>
      <c r="C23" s="25" t="s">
        <v>108</v>
      </c>
      <c r="D23" s="25" t="s">
        <v>137</v>
      </c>
      <c r="E23" s="25"/>
      <c r="F23" s="25"/>
      <c r="G23" s="25" t="s">
        <v>119</v>
      </c>
      <c r="H23" s="26" t="s">
        <v>129</v>
      </c>
      <c r="I23" s="27">
        <v>15.35</v>
      </c>
      <c r="J23" s="27">
        <v>15.65</v>
      </c>
      <c r="K23" s="27">
        <v>9999</v>
      </c>
      <c r="L23" s="28">
        <f>MIN(I23,J23,K23)</f>
        <v>15.35</v>
      </c>
    </row>
    <row r="24" spans="1:12" hidden="1">
      <c r="A24" s="22">
        <f t="shared" ref="A14:A44" si="0">RANK(L24,$L$13:$L$44,1)</f>
        <v>12</v>
      </c>
      <c r="B24" s="25"/>
      <c r="C24" s="25"/>
      <c r="D24" s="25"/>
      <c r="E24" s="25"/>
      <c r="F24" s="25"/>
      <c r="G24" s="25"/>
      <c r="H24" s="26"/>
      <c r="I24" s="27">
        <v>9999</v>
      </c>
      <c r="J24" s="27">
        <v>9999</v>
      </c>
      <c r="K24" s="27">
        <v>9999</v>
      </c>
      <c r="L24" s="28">
        <f t="shared" ref="L14:L44" si="1">MIN(I24,J24,K24)</f>
        <v>9999</v>
      </c>
    </row>
    <row r="25" spans="1:12" hidden="1">
      <c r="A25" s="22">
        <f t="shared" si="0"/>
        <v>12</v>
      </c>
      <c r="B25" s="25"/>
      <c r="C25" s="25"/>
      <c r="D25" s="25"/>
      <c r="E25" s="25"/>
      <c r="F25" s="25"/>
      <c r="G25" s="25"/>
      <c r="H25" s="26"/>
      <c r="I25" s="27">
        <v>9999</v>
      </c>
      <c r="J25" s="27">
        <v>9999</v>
      </c>
      <c r="K25" s="27">
        <v>9999</v>
      </c>
      <c r="L25" s="28">
        <f t="shared" si="1"/>
        <v>9999</v>
      </c>
    </row>
    <row r="26" spans="1:12" hidden="1">
      <c r="A26" s="22">
        <f t="shared" si="0"/>
        <v>12</v>
      </c>
      <c r="B26" s="25"/>
      <c r="C26" s="25"/>
      <c r="D26" s="25"/>
      <c r="E26" s="25"/>
      <c r="F26" s="25"/>
      <c r="G26" s="25"/>
      <c r="H26" s="26"/>
      <c r="I26" s="27">
        <v>9999</v>
      </c>
      <c r="J26" s="27">
        <v>9999</v>
      </c>
      <c r="K26" s="27">
        <v>9999</v>
      </c>
      <c r="L26" s="28">
        <f t="shared" si="1"/>
        <v>9999</v>
      </c>
    </row>
    <row r="27" spans="1:12" hidden="1">
      <c r="A27" s="22">
        <f t="shared" si="0"/>
        <v>12</v>
      </c>
      <c r="B27" s="25"/>
      <c r="C27" s="25"/>
      <c r="D27" s="25"/>
      <c r="E27" s="25"/>
      <c r="F27" s="25"/>
      <c r="G27" s="25"/>
      <c r="H27" s="26"/>
      <c r="I27" s="27">
        <v>9999</v>
      </c>
      <c r="J27" s="27">
        <v>9999</v>
      </c>
      <c r="K27" s="27">
        <v>9999</v>
      </c>
      <c r="L27" s="28">
        <f t="shared" si="1"/>
        <v>9999</v>
      </c>
    </row>
    <row r="28" spans="1:12" hidden="1">
      <c r="A28" s="22">
        <f t="shared" si="0"/>
        <v>12</v>
      </c>
      <c r="B28" s="25"/>
      <c r="C28" s="25"/>
      <c r="D28" s="25"/>
      <c r="E28" s="25"/>
      <c r="F28" s="25"/>
      <c r="G28" s="25"/>
      <c r="H28" s="26"/>
      <c r="I28" s="27">
        <v>9999</v>
      </c>
      <c r="J28" s="27">
        <v>9999</v>
      </c>
      <c r="K28" s="27">
        <v>9999</v>
      </c>
      <c r="L28" s="28">
        <f t="shared" si="1"/>
        <v>9999</v>
      </c>
    </row>
    <row r="29" spans="1:12" hidden="1">
      <c r="A29" s="22">
        <f t="shared" si="0"/>
        <v>12</v>
      </c>
      <c r="B29" s="25"/>
      <c r="C29" s="25"/>
      <c r="D29" s="25"/>
      <c r="E29" s="25"/>
      <c r="F29" s="25"/>
      <c r="G29" s="25"/>
      <c r="H29" s="26"/>
      <c r="I29" s="27">
        <v>9999</v>
      </c>
      <c r="J29" s="27">
        <v>9999</v>
      </c>
      <c r="K29" s="27">
        <v>9999</v>
      </c>
      <c r="L29" s="28">
        <f t="shared" si="1"/>
        <v>9999</v>
      </c>
    </row>
    <row r="30" spans="1:12" hidden="1">
      <c r="A30" s="22">
        <f t="shared" si="0"/>
        <v>12</v>
      </c>
      <c r="B30" s="25"/>
      <c r="C30" s="25"/>
      <c r="D30" s="25"/>
      <c r="E30" s="25"/>
      <c r="F30" s="25"/>
      <c r="G30" s="25"/>
      <c r="H30" s="26"/>
      <c r="I30" s="27">
        <v>9999</v>
      </c>
      <c r="J30" s="27">
        <v>9999</v>
      </c>
      <c r="K30" s="27">
        <v>9999</v>
      </c>
      <c r="L30" s="28">
        <f t="shared" si="1"/>
        <v>9999</v>
      </c>
    </row>
    <row r="31" spans="1:12" hidden="1">
      <c r="A31" s="22">
        <f t="shared" si="0"/>
        <v>12</v>
      </c>
      <c r="B31" s="25"/>
      <c r="C31" s="25"/>
      <c r="D31" s="25"/>
      <c r="E31" s="25"/>
      <c r="F31" s="25"/>
      <c r="G31" s="25"/>
      <c r="H31" s="26"/>
      <c r="I31" s="27">
        <v>9999</v>
      </c>
      <c r="J31" s="27">
        <v>9999</v>
      </c>
      <c r="K31" s="27">
        <v>9999</v>
      </c>
      <c r="L31" s="28">
        <f t="shared" si="1"/>
        <v>9999</v>
      </c>
    </row>
    <row r="32" spans="1:12" hidden="1">
      <c r="A32" s="22">
        <f t="shared" si="0"/>
        <v>12</v>
      </c>
      <c r="B32" s="25"/>
      <c r="C32" s="25"/>
      <c r="D32" s="25"/>
      <c r="E32" s="25"/>
      <c r="F32" s="25"/>
      <c r="G32" s="25"/>
      <c r="H32" s="26"/>
      <c r="I32" s="27">
        <v>9999</v>
      </c>
      <c r="J32" s="27">
        <v>9999</v>
      </c>
      <c r="K32" s="27">
        <v>9999</v>
      </c>
      <c r="L32" s="28">
        <f t="shared" si="1"/>
        <v>9999</v>
      </c>
    </row>
    <row r="33" spans="1:12" hidden="1">
      <c r="A33" s="22">
        <f t="shared" si="0"/>
        <v>12</v>
      </c>
      <c r="B33" s="25"/>
      <c r="C33" s="25"/>
      <c r="D33" s="25"/>
      <c r="E33" s="25"/>
      <c r="F33" s="25"/>
      <c r="G33" s="25"/>
      <c r="H33" s="26"/>
      <c r="I33" s="27">
        <v>9999</v>
      </c>
      <c r="J33" s="27">
        <v>9999</v>
      </c>
      <c r="K33" s="27">
        <v>9999</v>
      </c>
      <c r="L33" s="28">
        <f t="shared" si="1"/>
        <v>9999</v>
      </c>
    </row>
    <row r="34" spans="1:12" hidden="1">
      <c r="A34" s="22">
        <f t="shared" si="0"/>
        <v>12</v>
      </c>
      <c r="B34" s="25"/>
      <c r="C34" s="25"/>
      <c r="D34" s="25"/>
      <c r="E34" s="25"/>
      <c r="F34" s="25"/>
      <c r="G34" s="25"/>
      <c r="H34" s="26"/>
      <c r="I34" s="27">
        <v>9999</v>
      </c>
      <c r="J34" s="27">
        <v>9999</v>
      </c>
      <c r="K34" s="27">
        <v>9999</v>
      </c>
      <c r="L34" s="28">
        <f t="shared" si="1"/>
        <v>9999</v>
      </c>
    </row>
    <row r="35" spans="1:12" hidden="1">
      <c r="A35" s="22">
        <f t="shared" si="0"/>
        <v>12</v>
      </c>
      <c r="B35" s="25"/>
      <c r="C35" s="25"/>
      <c r="D35" s="25"/>
      <c r="E35" s="25"/>
      <c r="F35" s="25"/>
      <c r="G35" s="25"/>
      <c r="H35" s="26"/>
      <c r="I35" s="27">
        <v>9999</v>
      </c>
      <c r="J35" s="27">
        <v>9999</v>
      </c>
      <c r="K35" s="27">
        <v>9999</v>
      </c>
      <c r="L35" s="28">
        <f t="shared" si="1"/>
        <v>9999</v>
      </c>
    </row>
    <row r="36" spans="1:12" hidden="1">
      <c r="A36" s="22">
        <f t="shared" si="0"/>
        <v>12</v>
      </c>
      <c r="B36" s="25"/>
      <c r="C36" s="25"/>
      <c r="D36" s="25"/>
      <c r="E36" s="25"/>
      <c r="F36" s="25"/>
      <c r="G36" s="25"/>
      <c r="H36" s="26"/>
      <c r="I36" s="27">
        <v>9999</v>
      </c>
      <c r="J36" s="27">
        <v>9999</v>
      </c>
      <c r="K36" s="27">
        <v>9999</v>
      </c>
      <c r="L36" s="28">
        <f t="shared" si="1"/>
        <v>9999</v>
      </c>
    </row>
    <row r="37" spans="1:12" hidden="1">
      <c r="A37" s="22">
        <f t="shared" si="0"/>
        <v>12</v>
      </c>
      <c r="B37" s="25"/>
      <c r="C37" s="25"/>
      <c r="D37" s="25"/>
      <c r="E37" s="25"/>
      <c r="F37" s="25"/>
      <c r="G37" s="25"/>
      <c r="H37" s="26"/>
      <c r="I37" s="27">
        <v>9999</v>
      </c>
      <c r="J37" s="27">
        <v>9999</v>
      </c>
      <c r="K37" s="27">
        <v>9999</v>
      </c>
      <c r="L37" s="28">
        <f t="shared" si="1"/>
        <v>9999</v>
      </c>
    </row>
    <row r="38" spans="1:12" hidden="1">
      <c r="A38" s="22">
        <f t="shared" si="0"/>
        <v>12</v>
      </c>
      <c r="B38" s="25"/>
      <c r="C38" s="25"/>
      <c r="D38" s="25"/>
      <c r="E38" s="25"/>
      <c r="F38" s="25"/>
      <c r="G38" s="25"/>
      <c r="H38" s="26"/>
      <c r="I38" s="27">
        <v>9999</v>
      </c>
      <c r="J38" s="27">
        <v>9999</v>
      </c>
      <c r="K38" s="27">
        <v>9999</v>
      </c>
      <c r="L38" s="28">
        <f t="shared" si="1"/>
        <v>9999</v>
      </c>
    </row>
    <row r="39" spans="1:12" hidden="1">
      <c r="A39" s="22">
        <f t="shared" si="0"/>
        <v>12</v>
      </c>
      <c r="B39" s="25"/>
      <c r="C39" s="25"/>
      <c r="D39" s="25"/>
      <c r="E39" s="25"/>
      <c r="F39" s="25"/>
      <c r="G39" s="25"/>
      <c r="H39" s="26"/>
      <c r="I39" s="27">
        <v>9999</v>
      </c>
      <c r="J39" s="27">
        <v>9999</v>
      </c>
      <c r="K39" s="27">
        <v>9999</v>
      </c>
      <c r="L39" s="28">
        <f t="shared" si="1"/>
        <v>9999</v>
      </c>
    </row>
    <row r="40" spans="1:12" hidden="1">
      <c r="A40" s="22">
        <f t="shared" si="0"/>
        <v>12</v>
      </c>
      <c r="B40" s="25"/>
      <c r="C40" s="25"/>
      <c r="D40" s="25"/>
      <c r="E40" s="25"/>
      <c r="F40" s="25"/>
      <c r="G40" s="25"/>
      <c r="H40" s="26"/>
      <c r="I40" s="27">
        <v>9999</v>
      </c>
      <c r="J40" s="27">
        <v>9999</v>
      </c>
      <c r="K40" s="27">
        <v>9999</v>
      </c>
      <c r="L40" s="28">
        <f t="shared" si="1"/>
        <v>9999</v>
      </c>
    </row>
    <row r="41" spans="1:12" hidden="1">
      <c r="A41" s="22">
        <f t="shared" si="0"/>
        <v>12</v>
      </c>
      <c r="B41" s="25"/>
      <c r="C41" s="25"/>
      <c r="D41" s="25"/>
      <c r="E41" s="25"/>
      <c r="F41" s="25"/>
      <c r="G41" s="25"/>
      <c r="H41" s="26"/>
      <c r="I41" s="27">
        <v>9999</v>
      </c>
      <c r="J41" s="27">
        <v>9999</v>
      </c>
      <c r="K41" s="27">
        <v>9999</v>
      </c>
      <c r="L41" s="28">
        <f t="shared" si="1"/>
        <v>9999</v>
      </c>
    </row>
    <row r="42" spans="1:12" hidden="1">
      <c r="A42" s="22">
        <f t="shared" si="0"/>
        <v>12</v>
      </c>
      <c r="B42" s="25"/>
      <c r="C42" s="25"/>
      <c r="D42" s="25"/>
      <c r="E42" s="25"/>
      <c r="F42" s="25"/>
      <c r="G42" s="25"/>
      <c r="H42" s="26"/>
      <c r="I42" s="27">
        <v>9999</v>
      </c>
      <c r="J42" s="27">
        <v>9999</v>
      </c>
      <c r="K42" s="27">
        <v>9999</v>
      </c>
      <c r="L42" s="28">
        <f t="shared" si="1"/>
        <v>9999</v>
      </c>
    </row>
    <row r="43" spans="1:12" hidden="1">
      <c r="A43" s="22">
        <f t="shared" si="0"/>
        <v>12</v>
      </c>
      <c r="B43" s="25"/>
      <c r="C43" s="25"/>
      <c r="D43" s="25"/>
      <c r="E43" s="25"/>
      <c r="F43" s="25"/>
      <c r="G43" s="25"/>
      <c r="H43" s="26"/>
      <c r="I43" s="27">
        <v>9999</v>
      </c>
      <c r="J43" s="27">
        <v>9999</v>
      </c>
      <c r="K43" s="27">
        <v>9999</v>
      </c>
      <c r="L43" s="28">
        <f t="shared" si="1"/>
        <v>9999</v>
      </c>
    </row>
    <row r="44" spans="1:12" ht="13.8" hidden="1" thickBot="1">
      <c r="A44" s="22">
        <f t="shared" si="0"/>
        <v>12</v>
      </c>
      <c r="B44" s="29"/>
      <c r="C44" s="29"/>
      <c r="D44" s="29"/>
      <c r="E44" s="29"/>
      <c r="F44" s="29"/>
      <c r="G44" s="29"/>
      <c r="H44" s="30"/>
      <c r="I44" s="27">
        <v>9999</v>
      </c>
      <c r="J44" s="27">
        <v>9999</v>
      </c>
      <c r="K44" s="27">
        <v>9999</v>
      </c>
      <c r="L44" s="28">
        <f t="shared" si="1"/>
        <v>9999</v>
      </c>
    </row>
    <row r="45" spans="1:12" ht="13.8" thickBot="1">
      <c r="A45" s="7"/>
      <c r="B45" s="1"/>
      <c r="C45" s="1"/>
      <c r="D45" s="1"/>
      <c r="E45" s="1"/>
      <c r="F45" s="1"/>
      <c r="G45" s="1"/>
      <c r="H45" s="1"/>
      <c r="I45" s="1"/>
      <c r="J45" s="1"/>
      <c r="K45" s="1"/>
      <c r="L45" s="1"/>
    </row>
    <row r="46" spans="1:12" ht="13.8" thickBot="1">
      <c r="A46" s="12"/>
      <c r="B46" s="11"/>
      <c r="C46" s="9"/>
      <c r="D46" s="31" t="s">
        <v>7</v>
      </c>
      <c r="E46" s="9"/>
      <c r="F46" s="9"/>
      <c r="G46" s="9"/>
      <c r="H46" s="10"/>
      <c r="I46" s="9"/>
      <c r="J46" s="9"/>
      <c r="K46" s="9"/>
      <c r="L46" s="10" t="s">
        <v>14</v>
      </c>
    </row>
    <row r="47" spans="1:12" ht="13.8" thickBot="1">
      <c r="A47" s="2"/>
      <c r="B47" s="3" t="s">
        <v>2</v>
      </c>
      <c r="C47" s="3" t="s">
        <v>3</v>
      </c>
      <c r="D47" s="3" t="s">
        <v>144</v>
      </c>
      <c r="E47" s="3"/>
      <c r="F47" s="3"/>
      <c r="G47" s="3" t="s">
        <v>5</v>
      </c>
      <c r="H47" s="4" t="s">
        <v>6</v>
      </c>
      <c r="I47" s="3" t="s">
        <v>29</v>
      </c>
      <c r="J47" s="3" t="s">
        <v>30</v>
      </c>
      <c r="K47" s="3" t="s">
        <v>31</v>
      </c>
      <c r="L47" s="24" t="s">
        <v>15</v>
      </c>
    </row>
    <row r="48" spans="1:12">
      <c r="A48" s="22">
        <f>RANK(L48,$L$48:$L$146,1)</f>
        <v>10</v>
      </c>
      <c r="B48" s="32">
        <v>18</v>
      </c>
      <c r="C48" s="25" t="s">
        <v>161</v>
      </c>
      <c r="D48" s="25"/>
      <c r="E48" s="25"/>
      <c r="F48" s="25"/>
      <c r="G48" s="25" t="s">
        <v>151</v>
      </c>
      <c r="H48" s="26" t="s">
        <v>134</v>
      </c>
      <c r="I48" s="27">
        <v>9999</v>
      </c>
      <c r="J48" s="27">
        <v>9999</v>
      </c>
      <c r="K48" s="27">
        <v>9999</v>
      </c>
      <c r="L48" s="28">
        <f>MIN(I48,J48,K48)</f>
        <v>9999</v>
      </c>
    </row>
    <row r="49" spans="1:12">
      <c r="A49" s="22">
        <f>RANK(L49,$L$48:$L$146,1)</f>
        <v>5</v>
      </c>
      <c r="B49" s="32">
        <v>122</v>
      </c>
      <c r="C49" s="25" t="s">
        <v>162</v>
      </c>
      <c r="D49" s="25" t="s">
        <v>168</v>
      </c>
      <c r="E49" s="25"/>
      <c r="F49" s="25"/>
      <c r="G49" s="25" t="s">
        <v>152</v>
      </c>
      <c r="H49" s="26" t="s">
        <v>134</v>
      </c>
      <c r="I49" s="27">
        <v>12.72</v>
      </c>
      <c r="J49" s="27">
        <v>12.68</v>
      </c>
      <c r="K49" s="27">
        <v>9999</v>
      </c>
      <c r="L49" s="28">
        <f>MIN(I49,J49,K49)</f>
        <v>12.68</v>
      </c>
    </row>
    <row r="50" spans="1:12">
      <c r="A50" s="22">
        <f>RANK(L50,$L$48:$L$146,1)</f>
        <v>9</v>
      </c>
      <c r="B50" s="32">
        <v>111</v>
      </c>
      <c r="C50" s="25" t="s">
        <v>163</v>
      </c>
      <c r="D50" s="25" t="s">
        <v>143</v>
      </c>
      <c r="E50" s="25"/>
      <c r="F50" s="25"/>
      <c r="G50" s="25" t="s">
        <v>153</v>
      </c>
      <c r="H50" s="26" t="s">
        <v>134</v>
      </c>
      <c r="I50" s="27">
        <v>16</v>
      </c>
      <c r="J50" s="27">
        <v>16.2</v>
      </c>
      <c r="K50" s="27">
        <v>9999</v>
      </c>
      <c r="L50" s="28">
        <f>MIN(I50,J50,K50)</f>
        <v>16</v>
      </c>
    </row>
    <row r="51" spans="1:12">
      <c r="A51" s="22">
        <f>RANK(L51,$L$48:$L$146,1)</f>
        <v>6</v>
      </c>
      <c r="B51" s="32">
        <v>113</v>
      </c>
      <c r="C51" s="25" t="s">
        <v>160</v>
      </c>
      <c r="D51" s="25"/>
      <c r="E51" s="25"/>
      <c r="F51" s="25"/>
      <c r="G51" s="25" t="s">
        <v>150</v>
      </c>
      <c r="H51" s="26" t="s">
        <v>154</v>
      </c>
      <c r="I51" s="27">
        <v>12.92</v>
      </c>
      <c r="J51" s="27">
        <v>13.12</v>
      </c>
      <c r="K51" s="27">
        <v>9999</v>
      </c>
      <c r="L51" s="28">
        <f>MIN(I51,J51,K51)</f>
        <v>12.92</v>
      </c>
    </row>
    <row r="52" spans="1:12">
      <c r="A52" s="22">
        <f>RANK(L52,$L$48:$L$146,1)</f>
        <v>3</v>
      </c>
      <c r="B52" s="32">
        <v>41</v>
      </c>
      <c r="C52" s="25" t="s">
        <v>159</v>
      </c>
      <c r="D52" s="25" t="s">
        <v>167</v>
      </c>
      <c r="E52" s="25"/>
      <c r="F52" s="25"/>
      <c r="G52" s="25" t="s">
        <v>149</v>
      </c>
      <c r="H52" s="26" t="s">
        <v>257</v>
      </c>
      <c r="I52" s="27">
        <v>12.56</v>
      </c>
      <c r="J52" s="27">
        <v>12.36</v>
      </c>
      <c r="K52" s="27">
        <v>9999</v>
      </c>
      <c r="L52" s="28">
        <f>MIN(I52,J52,K52)</f>
        <v>12.36</v>
      </c>
    </row>
    <row r="53" spans="1:12">
      <c r="A53" s="22">
        <f>RANK(L53,$L$48:$L$146,1)</f>
        <v>7</v>
      </c>
      <c r="B53" s="32">
        <v>26</v>
      </c>
      <c r="C53" s="25" t="s">
        <v>244</v>
      </c>
      <c r="D53" s="25" t="s">
        <v>245</v>
      </c>
      <c r="E53" s="25"/>
      <c r="F53" s="25"/>
      <c r="G53" s="25" t="s">
        <v>246</v>
      </c>
      <c r="H53" s="26" t="s">
        <v>254</v>
      </c>
      <c r="I53" s="27">
        <v>13.36</v>
      </c>
      <c r="J53" s="27">
        <v>13.27</v>
      </c>
      <c r="K53" s="27">
        <v>9999</v>
      </c>
      <c r="L53" s="28">
        <f>MIN(I53,J53,K53)</f>
        <v>13.27</v>
      </c>
    </row>
    <row r="54" spans="1:12">
      <c r="A54" s="22">
        <f>RANK(L54,$L$48:$L$146,1)</f>
        <v>1</v>
      </c>
      <c r="B54" s="32">
        <v>47</v>
      </c>
      <c r="C54" s="25" t="s">
        <v>158</v>
      </c>
      <c r="D54" s="25" t="s">
        <v>166</v>
      </c>
      <c r="E54" s="25"/>
      <c r="F54" s="25"/>
      <c r="G54" s="25" t="s">
        <v>148</v>
      </c>
      <c r="H54" s="26" t="s">
        <v>253</v>
      </c>
      <c r="I54" s="27">
        <v>11.54</v>
      </c>
      <c r="J54" s="27">
        <v>11.95</v>
      </c>
      <c r="K54" s="27">
        <v>9999</v>
      </c>
      <c r="L54" s="28">
        <f>MIN(I54,J54,K54)</f>
        <v>11.54</v>
      </c>
    </row>
    <row r="55" spans="1:12">
      <c r="A55" s="22">
        <f>RANK(L55,$L$48:$L$146,1)</f>
        <v>2</v>
      </c>
      <c r="B55" s="32">
        <v>59</v>
      </c>
      <c r="C55" s="25" t="s">
        <v>156</v>
      </c>
      <c r="D55" s="25" t="s">
        <v>165</v>
      </c>
      <c r="E55" s="25"/>
      <c r="F55" s="25"/>
      <c r="G55" s="25" t="s">
        <v>146</v>
      </c>
      <c r="H55" s="26" t="s">
        <v>256</v>
      </c>
      <c r="I55" s="27">
        <v>12.1</v>
      </c>
      <c r="J55" s="27">
        <v>12.2</v>
      </c>
      <c r="K55" s="27">
        <v>9999</v>
      </c>
      <c r="L55" s="28">
        <f>MIN(I55,J55,K55)</f>
        <v>12.1</v>
      </c>
    </row>
    <row r="56" spans="1:12">
      <c r="A56" s="22">
        <f>RANK(L56,$L$48:$L$146,1)</f>
        <v>4</v>
      </c>
      <c r="B56" s="32">
        <v>32</v>
      </c>
      <c r="C56" s="25" t="s">
        <v>157</v>
      </c>
      <c r="D56" s="25">
        <v>19019</v>
      </c>
      <c r="E56" s="25"/>
      <c r="F56" s="25"/>
      <c r="G56" s="25" t="s">
        <v>147</v>
      </c>
      <c r="H56" s="26" t="s">
        <v>256</v>
      </c>
      <c r="I56" s="27">
        <v>12.45</v>
      </c>
      <c r="J56" s="27">
        <v>12.48</v>
      </c>
      <c r="K56" s="27">
        <v>9999</v>
      </c>
      <c r="L56" s="28">
        <f>MIN(I56,J56,K56)</f>
        <v>12.45</v>
      </c>
    </row>
    <row r="57" spans="1:12">
      <c r="A57" s="22">
        <f>RANK(L57,$L$48:$L$146,1)</f>
        <v>8</v>
      </c>
      <c r="B57" s="32">
        <v>16</v>
      </c>
      <c r="C57" s="25" t="s">
        <v>155</v>
      </c>
      <c r="D57" s="25" t="s">
        <v>164</v>
      </c>
      <c r="E57" s="25"/>
      <c r="F57" s="25"/>
      <c r="G57" s="25" t="s">
        <v>145</v>
      </c>
      <c r="H57" s="26" t="s">
        <v>128</v>
      </c>
      <c r="I57" s="27">
        <v>14.12</v>
      </c>
      <c r="J57" s="27">
        <v>13.78</v>
      </c>
      <c r="K57" s="27">
        <v>9999</v>
      </c>
      <c r="L57" s="28">
        <f>MIN(I57,J57,K57)</f>
        <v>13.78</v>
      </c>
    </row>
    <row r="58" spans="1:12" ht="13.8" hidden="1" thickBot="1">
      <c r="A58" s="22">
        <f t="shared" ref="A48:A79" si="2">RANK(L58,$L$48:$L$146,1)</f>
        <v>10</v>
      </c>
      <c r="B58" s="13"/>
      <c r="C58" s="14"/>
      <c r="D58" s="14"/>
      <c r="E58" s="14"/>
      <c r="F58" s="14"/>
      <c r="G58" s="14"/>
      <c r="H58" s="21"/>
      <c r="I58" s="27">
        <v>9999</v>
      </c>
      <c r="J58" s="27">
        <v>9999</v>
      </c>
      <c r="K58" s="27">
        <v>9999</v>
      </c>
      <c r="L58" s="28">
        <f t="shared" ref="L49:L111" si="3">MIN(I58,J58,K58)</f>
        <v>9999</v>
      </c>
    </row>
    <row r="59" spans="1:12" hidden="1">
      <c r="A59" s="22">
        <f t="shared" si="2"/>
        <v>10</v>
      </c>
      <c r="B59" s="15"/>
      <c r="C59" s="16"/>
      <c r="D59" s="16"/>
      <c r="E59" s="16"/>
      <c r="F59" s="16"/>
      <c r="G59" s="16"/>
      <c r="H59" s="19"/>
      <c r="I59" s="27">
        <v>9999</v>
      </c>
      <c r="J59" s="27">
        <v>9999</v>
      </c>
      <c r="K59" s="27">
        <v>9999</v>
      </c>
      <c r="L59" s="28">
        <f t="shared" si="3"/>
        <v>9999</v>
      </c>
    </row>
    <row r="60" spans="1:12" hidden="1">
      <c r="A60" s="22">
        <f t="shared" si="2"/>
        <v>10</v>
      </c>
      <c r="B60" s="32"/>
      <c r="C60" s="25"/>
      <c r="D60" s="25"/>
      <c r="E60" s="25"/>
      <c r="F60" s="25"/>
      <c r="G60" s="25"/>
      <c r="H60" s="26"/>
      <c r="I60" s="27">
        <v>9999</v>
      </c>
      <c r="J60" s="27">
        <v>9999</v>
      </c>
      <c r="K60" s="27">
        <v>9999</v>
      </c>
      <c r="L60" s="28">
        <f t="shared" si="3"/>
        <v>9999</v>
      </c>
    </row>
    <row r="61" spans="1:12" hidden="1">
      <c r="A61" s="22">
        <f t="shared" si="2"/>
        <v>10</v>
      </c>
      <c r="B61" s="32"/>
      <c r="C61" s="25"/>
      <c r="D61" s="25"/>
      <c r="E61" s="25"/>
      <c r="F61" s="25"/>
      <c r="G61" s="25"/>
      <c r="H61" s="26"/>
      <c r="I61" s="27">
        <v>9999</v>
      </c>
      <c r="J61" s="27">
        <v>9999</v>
      </c>
      <c r="K61" s="27">
        <v>9999</v>
      </c>
      <c r="L61" s="28">
        <f t="shared" si="3"/>
        <v>9999</v>
      </c>
    </row>
    <row r="62" spans="1:12" hidden="1">
      <c r="A62" s="22">
        <f t="shared" si="2"/>
        <v>10</v>
      </c>
      <c r="B62" s="32"/>
      <c r="C62" s="25"/>
      <c r="D62" s="25"/>
      <c r="E62" s="25"/>
      <c r="F62" s="25"/>
      <c r="G62" s="25"/>
      <c r="H62" s="26"/>
      <c r="I62" s="27">
        <v>9999</v>
      </c>
      <c r="J62" s="27">
        <v>9999</v>
      </c>
      <c r="K62" s="27">
        <v>9999</v>
      </c>
      <c r="L62" s="28">
        <f t="shared" si="3"/>
        <v>9999</v>
      </c>
    </row>
    <row r="63" spans="1:12" hidden="1">
      <c r="A63" s="22">
        <f t="shared" si="2"/>
        <v>10</v>
      </c>
      <c r="B63" s="32"/>
      <c r="C63" s="25"/>
      <c r="D63" s="25"/>
      <c r="E63" s="25"/>
      <c r="F63" s="25"/>
      <c r="G63" s="25"/>
      <c r="H63" s="26"/>
      <c r="I63" s="27">
        <v>9999</v>
      </c>
      <c r="J63" s="27">
        <v>9999</v>
      </c>
      <c r="K63" s="27">
        <v>9999</v>
      </c>
      <c r="L63" s="28">
        <f t="shared" si="3"/>
        <v>9999</v>
      </c>
    </row>
    <row r="64" spans="1:12" hidden="1">
      <c r="A64" s="22">
        <f t="shared" si="2"/>
        <v>10</v>
      </c>
      <c r="B64" s="32"/>
      <c r="C64" s="25"/>
      <c r="D64" s="25"/>
      <c r="E64" s="25"/>
      <c r="F64" s="25"/>
      <c r="G64" s="25"/>
      <c r="H64" s="26"/>
      <c r="I64" s="27">
        <v>9999</v>
      </c>
      <c r="J64" s="27">
        <v>9999</v>
      </c>
      <c r="K64" s="27">
        <v>9999</v>
      </c>
      <c r="L64" s="28">
        <f t="shared" si="3"/>
        <v>9999</v>
      </c>
    </row>
    <row r="65" spans="1:12" hidden="1">
      <c r="A65" s="22">
        <f t="shared" si="2"/>
        <v>10</v>
      </c>
      <c r="B65" s="32"/>
      <c r="C65" s="25"/>
      <c r="D65" s="25"/>
      <c r="E65" s="25"/>
      <c r="F65" s="25"/>
      <c r="G65" s="25"/>
      <c r="H65" s="26"/>
      <c r="I65" s="27">
        <v>9999</v>
      </c>
      <c r="J65" s="27">
        <v>9999</v>
      </c>
      <c r="K65" s="27">
        <v>9999</v>
      </c>
      <c r="L65" s="28">
        <f t="shared" si="3"/>
        <v>9999</v>
      </c>
    </row>
    <row r="66" spans="1:12" hidden="1">
      <c r="A66" s="22">
        <f t="shared" si="2"/>
        <v>10</v>
      </c>
      <c r="B66" s="32"/>
      <c r="C66" s="25"/>
      <c r="D66" s="25"/>
      <c r="E66" s="25"/>
      <c r="F66" s="25"/>
      <c r="G66" s="25"/>
      <c r="H66" s="26"/>
      <c r="I66" s="27">
        <v>9999</v>
      </c>
      <c r="J66" s="27">
        <v>9999</v>
      </c>
      <c r="K66" s="27">
        <v>9999</v>
      </c>
      <c r="L66" s="28">
        <f t="shared" si="3"/>
        <v>9999</v>
      </c>
    </row>
    <row r="67" spans="1:12" hidden="1">
      <c r="A67" s="22">
        <f t="shared" si="2"/>
        <v>10</v>
      </c>
      <c r="B67" s="32"/>
      <c r="C67" s="25"/>
      <c r="D67" s="25"/>
      <c r="E67" s="25"/>
      <c r="F67" s="25"/>
      <c r="G67" s="25"/>
      <c r="H67" s="26"/>
      <c r="I67" s="27">
        <v>9999</v>
      </c>
      <c r="J67" s="27">
        <v>9999</v>
      </c>
      <c r="K67" s="27">
        <v>9999</v>
      </c>
      <c r="L67" s="28">
        <f t="shared" si="3"/>
        <v>9999</v>
      </c>
    </row>
    <row r="68" spans="1:12" hidden="1">
      <c r="A68" s="22">
        <f t="shared" si="2"/>
        <v>10</v>
      </c>
      <c r="B68" s="32"/>
      <c r="C68" s="25"/>
      <c r="D68" s="25"/>
      <c r="E68" s="25"/>
      <c r="F68" s="25"/>
      <c r="G68" s="25"/>
      <c r="H68" s="26"/>
      <c r="I68" s="27">
        <v>9999</v>
      </c>
      <c r="J68" s="27">
        <v>9999</v>
      </c>
      <c r="K68" s="27">
        <v>9999</v>
      </c>
      <c r="L68" s="28">
        <f t="shared" si="3"/>
        <v>9999</v>
      </c>
    </row>
    <row r="69" spans="1:12" hidden="1">
      <c r="A69" s="22">
        <f t="shared" si="2"/>
        <v>10</v>
      </c>
      <c r="B69" s="32"/>
      <c r="C69" s="25"/>
      <c r="D69" s="25"/>
      <c r="E69" s="25"/>
      <c r="F69" s="25"/>
      <c r="G69" s="25"/>
      <c r="H69" s="26"/>
      <c r="I69" s="27">
        <v>9999</v>
      </c>
      <c r="J69" s="27">
        <v>9999</v>
      </c>
      <c r="K69" s="27">
        <v>9999</v>
      </c>
      <c r="L69" s="28">
        <f t="shared" si="3"/>
        <v>9999</v>
      </c>
    </row>
    <row r="70" spans="1:12" hidden="1">
      <c r="A70" s="22">
        <f t="shared" si="2"/>
        <v>10</v>
      </c>
      <c r="B70" s="32"/>
      <c r="C70" s="25"/>
      <c r="D70" s="25"/>
      <c r="E70" s="25"/>
      <c r="F70" s="25"/>
      <c r="G70" s="25"/>
      <c r="H70" s="26"/>
      <c r="I70" s="27">
        <v>9999</v>
      </c>
      <c r="J70" s="27">
        <v>9999</v>
      </c>
      <c r="K70" s="27">
        <v>9999</v>
      </c>
      <c r="L70" s="28">
        <f t="shared" si="3"/>
        <v>9999</v>
      </c>
    </row>
    <row r="71" spans="1:12" hidden="1">
      <c r="A71" s="22">
        <f t="shared" si="2"/>
        <v>10</v>
      </c>
      <c r="B71" s="32"/>
      <c r="C71" s="25"/>
      <c r="D71" s="25"/>
      <c r="E71" s="25"/>
      <c r="F71" s="25"/>
      <c r="G71" s="25"/>
      <c r="H71" s="26"/>
      <c r="I71" s="27">
        <v>9999</v>
      </c>
      <c r="J71" s="27">
        <v>9999</v>
      </c>
      <c r="K71" s="27">
        <v>9999</v>
      </c>
      <c r="L71" s="28">
        <f t="shared" si="3"/>
        <v>9999</v>
      </c>
    </row>
    <row r="72" spans="1:12" hidden="1">
      <c r="A72" s="22">
        <f t="shared" si="2"/>
        <v>10</v>
      </c>
      <c r="B72" s="32"/>
      <c r="C72" s="25"/>
      <c r="D72" s="25"/>
      <c r="E72" s="25"/>
      <c r="F72" s="25"/>
      <c r="G72" s="25"/>
      <c r="H72" s="26"/>
      <c r="I72" s="27">
        <v>9999</v>
      </c>
      <c r="J72" s="27">
        <v>9999</v>
      </c>
      <c r="K72" s="27">
        <v>9999</v>
      </c>
      <c r="L72" s="28">
        <f t="shared" si="3"/>
        <v>9999</v>
      </c>
    </row>
    <row r="73" spans="1:12" hidden="1">
      <c r="A73" s="22">
        <f t="shared" si="2"/>
        <v>10</v>
      </c>
      <c r="B73" s="32"/>
      <c r="C73" s="25"/>
      <c r="D73" s="25"/>
      <c r="E73" s="25"/>
      <c r="F73" s="25"/>
      <c r="G73" s="25"/>
      <c r="H73" s="26"/>
      <c r="I73" s="27">
        <v>9999</v>
      </c>
      <c r="J73" s="27">
        <v>9999</v>
      </c>
      <c r="K73" s="27">
        <v>9999</v>
      </c>
      <c r="L73" s="28">
        <f t="shared" si="3"/>
        <v>9999</v>
      </c>
    </row>
    <row r="74" spans="1:12" hidden="1">
      <c r="A74" s="22">
        <f t="shared" si="2"/>
        <v>10</v>
      </c>
      <c r="B74" s="32"/>
      <c r="C74" s="25"/>
      <c r="D74" s="25"/>
      <c r="E74" s="25"/>
      <c r="F74" s="25"/>
      <c r="G74" s="25"/>
      <c r="H74" s="26"/>
      <c r="I74" s="27">
        <v>9999</v>
      </c>
      <c r="J74" s="27">
        <v>9999</v>
      </c>
      <c r="K74" s="27">
        <v>9999</v>
      </c>
      <c r="L74" s="28">
        <f t="shared" si="3"/>
        <v>9999</v>
      </c>
    </row>
    <row r="75" spans="1:12" hidden="1">
      <c r="A75" s="22">
        <f t="shared" si="2"/>
        <v>10</v>
      </c>
      <c r="B75" s="32"/>
      <c r="C75" s="25"/>
      <c r="D75" s="25"/>
      <c r="E75" s="25"/>
      <c r="F75" s="25"/>
      <c r="G75" s="25"/>
      <c r="H75" s="26"/>
      <c r="I75" s="27">
        <v>9999</v>
      </c>
      <c r="J75" s="27">
        <v>9999</v>
      </c>
      <c r="K75" s="27">
        <v>9999</v>
      </c>
      <c r="L75" s="28">
        <f t="shared" si="3"/>
        <v>9999</v>
      </c>
    </row>
    <row r="76" spans="1:12" hidden="1">
      <c r="A76" s="22">
        <f t="shared" si="2"/>
        <v>10</v>
      </c>
      <c r="B76" s="32"/>
      <c r="C76" s="25"/>
      <c r="D76" s="25"/>
      <c r="E76" s="25"/>
      <c r="F76" s="25"/>
      <c r="G76" s="25"/>
      <c r="H76" s="26"/>
      <c r="I76" s="27">
        <v>9999</v>
      </c>
      <c r="J76" s="27">
        <v>9999</v>
      </c>
      <c r="K76" s="27">
        <v>9999</v>
      </c>
      <c r="L76" s="28">
        <f t="shared" si="3"/>
        <v>9999</v>
      </c>
    </row>
    <row r="77" spans="1:12" hidden="1">
      <c r="A77" s="22">
        <f t="shared" si="2"/>
        <v>10</v>
      </c>
      <c r="B77" s="32"/>
      <c r="C77" s="25"/>
      <c r="D77" s="25"/>
      <c r="E77" s="25"/>
      <c r="F77" s="25"/>
      <c r="G77" s="25"/>
      <c r="H77" s="26"/>
      <c r="I77" s="27">
        <v>9999</v>
      </c>
      <c r="J77" s="27">
        <v>9999</v>
      </c>
      <c r="K77" s="27">
        <v>9999</v>
      </c>
      <c r="L77" s="28">
        <f t="shared" si="3"/>
        <v>9999</v>
      </c>
    </row>
    <row r="78" spans="1:12" hidden="1">
      <c r="A78" s="22">
        <f t="shared" si="2"/>
        <v>10</v>
      </c>
      <c r="B78" s="32"/>
      <c r="C78" s="25"/>
      <c r="D78" s="25"/>
      <c r="E78" s="25"/>
      <c r="F78" s="25"/>
      <c r="G78" s="25"/>
      <c r="H78" s="26"/>
      <c r="I78" s="27">
        <v>9999</v>
      </c>
      <c r="J78" s="27">
        <v>9999</v>
      </c>
      <c r="K78" s="27">
        <v>9999</v>
      </c>
      <c r="L78" s="28">
        <f t="shared" si="3"/>
        <v>9999</v>
      </c>
    </row>
    <row r="79" spans="1:12" hidden="1">
      <c r="A79" s="22">
        <f t="shared" si="2"/>
        <v>10</v>
      </c>
      <c r="B79" s="32"/>
      <c r="C79" s="25"/>
      <c r="D79" s="25"/>
      <c r="E79" s="25"/>
      <c r="F79" s="25"/>
      <c r="G79" s="25"/>
      <c r="H79" s="26"/>
      <c r="I79" s="27">
        <v>9999</v>
      </c>
      <c r="J79" s="27">
        <v>9999</v>
      </c>
      <c r="K79" s="27">
        <v>9999</v>
      </c>
      <c r="L79" s="28">
        <f t="shared" si="3"/>
        <v>9999</v>
      </c>
    </row>
    <row r="80" spans="1:12" hidden="1">
      <c r="A80" s="22">
        <f t="shared" ref="A80:A111" si="4">RANK(L80,$L$48:$L$146,1)</f>
        <v>10</v>
      </c>
      <c r="B80" s="32"/>
      <c r="C80" s="25"/>
      <c r="D80" s="25"/>
      <c r="E80" s="25"/>
      <c r="F80" s="25"/>
      <c r="G80" s="25"/>
      <c r="H80" s="26"/>
      <c r="I80" s="27">
        <v>9999</v>
      </c>
      <c r="J80" s="27">
        <v>9999</v>
      </c>
      <c r="K80" s="27">
        <v>9999</v>
      </c>
      <c r="L80" s="28">
        <f t="shared" si="3"/>
        <v>9999</v>
      </c>
    </row>
    <row r="81" spans="1:12" hidden="1">
      <c r="A81" s="22">
        <f t="shared" si="4"/>
        <v>10</v>
      </c>
      <c r="B81" s="32"/>
      <c r="C81" s="25"/>
      <c r="D81" s="25"/>
      <c r="E81" s="25"/>
      <c r="F81" s="25"/>
      <c r="G81" s="25"/>
      <c r="H81" s="26"/>
      <c r="I81" s="27">
        <v>9999</v>
      </c>
      <c r="J81" s="27">
        <v>9999</v>
      </c>
      <c r="K81" s="27">
        <v>9999</v>
      </c>
      <c r="L81" s="28">
        <f t="shared" si="3"/>
        <v>9999</v>
      </c>
    </row>
    <row r="82" spans="1:12" hidden="1">
      <c r="A82" s="22">
        <f t="shared" si="4"/>
        <v>10</v>
      </c>
      <c r="B82" s="32"/>
      <c r="C82" s="25"/>
      <c r="D82" s="25"/>
      <c r="E82" s="25"/>
      <c r="F82" s="25"/>
      <c r="G82" s="25"/>
      <c r="H82" s="26"/>
      <c r="I82" s="27">
        <v>9999</v>
      </c>
      <c r="J82" s="27">
        <v>9999</v>
      </c>
      <c r="K82" s="27">
        <v>9999</v>
      </c>
      <c r="L82" s="28">
        <f t="shared" si="3"/>
        <v>9999</v>
      </c>
    </row>
    <row r="83" spans="1:12" hidden="1">
      <c r="A83" s="22">
        <f t="shared" si="4"/>
        <v>10</v>
      </c>
      <c r="B83" s="32"/>
      <c r="C83" s="25"/>
      <c r="D83" s="25"/>
      <c r="E83" s="25"/>
      <c r="F83" s="25"/>
      <c r="G83" s="25"/>
      <c r="H83" s="26"/>
      <c r="I83" s="27">
        <v>9999</v>
      </c>
      <c r="J83" s="27">
        <v>9999</v>
      </c>
      <c r="K83" s="27">
        <v>9999</v>
      </c>
      <c r="L83" s="28">
        <f t="shared" si="3"/>
        <v>9999</v>
      </c>
    </row>
    <row r="84" spans="1:12" hidden="1">
      <c r="A84" s="22">
        <f t="shared" si="4"/>
        <v>10</v>
      </c>
      <c r="B84" s="32"/>
      <c r="C84" s="25"/>
      <c r="D84" s="25"/>
      <c r="E84" s="25"/>
      <c r="F84" s="25"/>
      <c r="G84" s="25"/>
      <c r="H84" s="26"/>
      <c r="I84" s="27">
        <v>9999</v>
      </c>
      <c r="J84" s="27">
        <v>9999</v>
      </c>
      <c r="K84" s="27">
        <v>9999</v>
      </c>
      <c r="L84" s="28">
        <f t="shared" si="3"/>
        <v>9999</v>
      </c>
    </row>
    <row r="85" spans="1:12" hidden="1">
      <c r="A85" s="22">
        <f t="shared" si="4"/>
        <v>10</v>
      </c>
      <c r="B85" s="32"/>
      <c r="C85" s="25"/>
      <c r="D85" s="25"/>
      <c r="E85" s="25"/>
      <c r="F85" s="25"/>
      <c r="G85" s="25"/>
      <c r="H85" s="26"/>
      <c r="I85" s="27">
        <v>9999</v>
      </c>
      <c r="J85" s="27">
        <v>9999</v>
      </c>
      <c r="K85" s="27">
        <v>9999</v>
      </c>
      <c r="L85" s="28">
        <f t="shared" si="3"/>
        <v>9999</v>
      </c>
    </row>
    <row r="86" spans="1:12" hidden="1">
      <c r="A86" s="22">
        <f t="shared" si="4"/>
        <v>10</v>
      </c>
      <c r="B86" s="32"/>
      <c r="C86" s="25"/>
      <c r="D86" s="25"/>
      <c r="E86" s="25"/>
      <c r="F86" s="25"/>
      <c r="G86" s="25"/>
      <c r="H86" s="26"/>
      <c r="I86" s="27">
        <v>9999</v>
      </c>
      <c r="J86" s="27">
        <v>9999</v>
      </c>
      <c r="K86" s="27">
        <v>9999</v>
      </c>
      <c r="L86" s="28">
        <f t="shared" si="3"/>
        <v>9999</v>
      </c>
    </row>
    <row r="87" spans="1:12" hidden="1">
      <c r="A87" s="22">
        <f t="shared" si="4"/>
        <v>10</v>
      </c>
      <c r="B87" s="32"/>
      <c r="C87" s="25"/>
      <c r="D87" s="25"/>
      <c r="E87" s="25"/>
      <c r="F87" s="25"/>
      <c r="G87" s="25"/>
      <c r="H87" s="26"/>
      <c r="I87" s="27">
        <v>9999</v>
      </c>
      <c r="J87" s="27">
        <v>9999</v>
      </c>
      <c r="K87" s="27">
        <v>9999</v>
      </c>
      <c r="L87" s="28">
        <f t="shared" si="3"/>
        <v>9999</v>
      </c>
    </row>
    <row r="88" spans="1:12" hidden="1">
      <c r="A88" s="22">
        <f t="shared" si="4"/>
        <v>10</v>
      </c>
      <c r="B88" s="32"/>
      <c r="C88" s="25"/>
      <c r="D88" s="25"/>
      <c r="E88" s="25"/>
      <c r="F88" s="25"/>
      <c r="G88" s="25"/>
      <c r="H88" s="26"/>
      <c r="I88" s="27">
        <v>9999</v>
      </c>
      <c r="J88" s="27">
        <v>9999</v>
      </c>
      <c r="K88" s="27">
        <v>9999</v>
      </c>
      <c r="L88" s="28">
        <f t="shared" si="3"/>
        <v>9999</v>
      </c>
    </row>
    <row r="89" spans="1:12" hidden="1">
      <c r="A89" s="22">
        <f t="shared" si="4"/>
        <v>10</v>
      </c>
      <c r="B89" s="32"/>
      <c r="C89" s="25"/>
      <c r="D89" s="25"/>
      <c r="E89" s="25"/>
      <c r="F89" s="25"/>
      <c r="G89" s="25"/>
      <c r="H89" s="26"/>
      <c r="I89" s="27">
        <v>9999</v>
      </c>
      <c r="J89" s="27">
        <v>9999</v>
      </c>
      <c r="K89" s="27">
        <v>9999</v>
      </c>
      <c r="L89" s="28">
        <f t="shared" si="3"/>
        <v>9999</v>
      </c>
    </row>
    <row r="90" spans="1:12" hidden="1">
      <c r="A90" s="22">
        <f t="shared" si="4"/>
        <v>10</v>
      </c>
      <c r="B90" s="32"/>
      <c r="C90" s="25"/>
      <c r="D90" s="25"/>
      <c r="E90" s="25"/>
      <c r="F90" s="25"/>
      <c r="G90" s="25"/>
      <c r="H90" s="26"/>
      <c r="I90" s="27">
        <v>9999</v>
      </c>
      <c r="J90" s="27">
        <v>9999</v>
      </c>
      <c r="K90" s="27">
        <v>9999</v>
      </c>
      <c r="L90" s="28">
        <f t="shared" si="3"/>
        <v>9999</v>
      </c>
    </row>
    <row r="91" spans="1:12" hidden="1">
      <c r="A91" s="22">
        <f t="shared" si="4"/>
        <v>10</v>
      </c>
      <c r="B91" s="32"/>
      <c r="C91" s="25"/>
      <c r="D91" s="25"/>
      <c r="E91" s="25"/>
      <c r="F91" s="25"/>
      <c r="G91" s="25"/>
      <c r="H91" s="26"/>
      <c r="I91" s="27">
        <v>9999</v>
      </c>
      <c r="J91" s="27">
        <v>9999</v>
      </c>
      <c r="K91" s="27">
        <v>9999</v>
      </c>
      <c r="L91" s="28">
        <f t="shared" si="3"/>
        <v>9999</v>
      </c>
    </row>
    <row r="92" spans="1:12" hidden="1">
      <c r="A92" s="22">
        <f t="shared" si="4"/>
        <v>10</v>
      </c>
      <c r="B92" s="32"/>
      <c r="C92" s="25"/>
      <c r="D92" s="25"/>
      <c r="E92" s="25"/>
      <c r="F92" s="25"/>
      <c r="G92" s="25"/>
      <c r="H92" s="26"/>
      <c r="I92" s="27">
        <v>9999</v>
      </c>
      <c r="J92" s="27">
        <v>9999</v>
      </c>
      <c r="K92" s="27">
        <v>9999</v>
      </c>
      <c r="L92" s="28">
        <f t="shared" si="3"/>
        <v>9999</v>
      </c>
    </row>
    <row r="93" spans="1:12" hidden="1">
      <c r="A93" s="22">
        <f t="shared" si="4"/>
        <v>10</v>
      </c>
      <c r="B93" s="32"/>
      <c r="C93" s="25"/>
      <c r="D93" s="25"/>
      <c r="E93" s="25"/>
      <c r="F93" s="25"/>
      <c r="G93" s="25"/>
      <c r="H93" s="26"/>
      <c r="I93" s="27">
        <v>9999</v>
      </c>
      <c r="J93" s="27">
        <v>9999</v>
      </c>
      <c r="K93" s="27">
        <v>9999</v>
      </c>
      <c r="L93" s="28">
        <f t="shared" si="3"/>
        <v>9999</v>
      </c>
    </row>
    <row r="94" spans="1:12" hidden="1">
      <c r="A94" s="22">
        <f t="shared" si="4"/>
        <v>10</v>
      </c>
      <c r="B94" s="32"/>
      <c r="C94" s="25"/>
      <c r="D94" s="25"/>
      <c r="E94" s="25"/>
      <c r="F94" s="25"/>
      <c r="G94" s="25"/>
      <c r="H94" s="26"/>
      <c r="I94" s="27">
        <v>9999</v>
      </c>
      <c r="J94" s="27">
        <v>9999</v>
      </c>
      <c r="K94" s="27">
        <v>9999</v>
      </c>
      <c r="L94" s="28">
        <f t="shared" si="3"/>
        <v>9999</v>
      </c>
    </row>
    <row r="95" spans="1:12" hidden="1">
      <c r="A95" s="22">
        <f t="shared" si="4"/>
        <v>10</v>
      </c>
      <c r="B95" s="32"/>
      <c r="C95" s="25"/>
      <c r="D95" s="25"/>
      <c r="E95" s="25"/>
      <c r="F95" s="25"/>
      <c r="G95" s="25"/>
      <c r="H95" s="26"/>
      <c r="I95" s="27">
        <v>9999</v>
      </c>
      <c r="J95" s="27">
        <v>9999</v>
      </c>
      <c r="K95" s="27">
        <v>9999</v>
      </c>
      <c r="L95" s="28">
        <f t="shared" si="3"/>
        <v>9999</v>
      </c>
    </row>
    <row r="96" spans="1:12" hidden="1">
      <c r="A96" s="22">
        <f t="shared" si="4"/>
        <v>10</v>
      </c>
      <c r="B96" s="32"/>
      <c r="C96" s="25"/>
      <c r="D96" s="25"/>
      <c r="E96" s="25"/>
      <c r="F96" s="25"/>
      <c r="G96" s="25"/>
      <c r="H96" s="26"/>
      <c r="I96" s="27">
        <v>9999</v>
      </c>
      <c r="J96" s="27">
        <v>9999</v>
      </c>
      <c r="K96" s="27">
        <v>9999</v>
      </c>
      <c r="L96" s="28">
        <f t="shared" si="3"/>
        <v>9999</v>
      </c>
    </row>
    <row r="97" spans="1:12" hidden="1">
      <c r="A97" s="22">
        <f t="shared" si="4"/>
        <v>10</v>
      </c>
      <c r="B97" s="32"/>
      <c r="C97" s="25"/>
      <c r="D97" s="25"/>
      <c r="E97" s="25"/>
      <c r="F97" s="25"/>
      <c r="G97" s="25"/>
      <c r="H97" s="26"/>
      <c r="I97" s="27">
        <v>9999</v>
      </c>
      <c r="J97" s="27">
        <v>9999</v>
      </c>
      <c r="K97" s="27">
        <v>9999</v>
      </c>
      <c r="L97" s="28">
        <f t="shared" si="3"/>
        <v>9999</v>
      </c>
    </row>
    <row r="98" spans="1:12" hidden="1">
      <c r="A98" s="22">
        <f t="shared" si="4"/>
        <v>10</v>
      </c>
      <c r="B98" s="32"/>
      <c r="C98" s="25"/>
      <c r="D98" s="25"/>
      <c r="E98" s="25"/>
      <c r="F98" s="25"/>
      <c r="G98" s="25"/>
      <c r="H98" s="26"/>
      <c r="I98" s="27">
        <v>9999</v>
      </c>
      <c r="J98" s="27">
        <v>9999</v>
      </c>
      <c r="K98" s="27">
        <v>9999</v>
      </c>
      <c r="L98" s="28">
        <f t="shared" si="3"/>
        <v>9999</v>
      </c>
    </row>
    <row r="99" spans="1:12" hidden="1">
      <c r="A99" s="22">
        <f t="shared" si="4"/>
        <v>10</v>
      </c>
      <c r="B99" s="32"/>
      <c r="C99" s="25"/>
      <c r="D99" s="25"/>
      <c r="E99" s="25"/>
      <c r="F99" s="25"/>
      <c r="G99" s="25"/>
      <c r="H99" s="26"/>
      <c r="I99" s="27">
        <v>9999</v>
      </c>
      <c r="J99" s="27">
        <v>9999</v>
      </c>
      <c r="K99" s="27">
        <v>9999</v>
      </c>
      <c r="L99" s="28">
        <f t="shared" si="3"/>
        <v>9999</v>
      </c>
    </row>
    <row r="100" spans="1:12" hidden="1">
      <c r="A100" s="22">
        <f t="shared" si="4"/>
        <v>10</v>
      </c>
      <c r="B100" s="32"/>
      <c r="C100" s="25"/>
      <c r="D100" s="25"/>
      <c r="E100" s="25"/>
      <c r="F100" s="25"/>
      <c r="G100" s="25"/>
      <c r="H100" s="26"/>
      <c r="I100" s="27">
        <v>9999</v>
      </c>
      <c r="J100" s="27">
        <v>9999</v>
      </c>
      <c r="K100" s="27">
        <v>9999</v>
      </c>
      <c r="L100" s="28">
        <f t="shared" si="3"/>
        <v>9999</v>
      </c>
    </row>
    <row r="101" spans="1:12" hidden="1">
      <c r="A101" s="22">
        <f t="shared" si="4"/>
        <v>10</v>
      </c>
      <c r="B101" s="32"/>
      <c r="C101" s="25"/>
      <c r="D101" s="25"/>
      <c r="E101" s="25"/>
      <c r="F101" s="25"/>
      <c r="G101" s="25"/>
      <c r="H101" s="26"/>
      <c r="I101" s="27">
        <v>9999</v>
      </c>
      <c r="J101" s="27">
        <v>9999</v>
      </c>
      <c r="K101" s="27">
        <v>9999</v>
      </c>
      <c r="L101" s="28">
        <f t="shared" si="3"/>
        <v>9999</v>
      </c>
    </row>
    <row r="102" spans="1:12" hidden="1">
      <c r="A102" s="22">
        <f t="shared" si="4"/>
        <v>10</v>
      </c>
      <c r="B102" s="32"/>
      <c r="C102" s="25"/>
      <c r="D102" s="25"/>
      <c r="E102" s="25"/>
      <c r="F102" s="25"/>
      <c r="G102" s="25"/>
      <c r="H102" s="26"/>
      <c r="I102" s="27">
        <v>9999</v>
      </c>
      <c r="J102" s="27">
        <v>9999</v>
      </c>
      <c r="K102" s="27">
        <v>9999</v>
      </c>
      <c r="L102" s="28">
        <f t="shared" si="3"/>
        <v>9999</v>
      </c>
    </row>
    <row r="103" spans="1:12" hidden="1">
      <c r="A103" s="22">
        <f t="shared" si="4"/>
        <v>10</v>
      </c>
      <c r="B103" s="32"/>
      <c r="C103" s="25"/>
      <c r="D103" s="25"/>
      <c r="E103" s="25"/>
      <c r="F103" s="25"/>
      <c r="G103" s="25"/>
      <c r="H103" s="26"/>
      <c r="I103" s="27">
        <v>9999</v>
      </c>
      <c r="J103" s="27">
        <v>9999</v>
      </c>
      <c r="K103" s="27">
        <v>9999</v>
      </c>
      <c r="L103" s="28">
        <f t="shared" si="3"/>
        <v>9999</v>
      </c>
    </row>
    <row r="104" spans="1:12" hidden="1">
      <c r="A104" s="22">
        <f t="shared" si="4"/>
        <v>10</v>
      </c>
      <c r="B104" s="32"/>
      <c r="C104" s="25"/>
      <c r="D104" s="25"/>
      <c r="E104" s="25"/>
      <c r="F104" s="25"/>
      <c r="G104" s="25"/>
      <c r="H104" s="26"/>
      <c r="I104" s="27">
        <v>9999</v>
      </c>
      <c r="J104" s="27">
        <v>9999</v>
      </c>
      <c r="K104" s="27">
        <v>9999</v>
      </c>
      <c r="L104" s="28">
        <f t="shared" si="3"/>
        <v>9999</v>
      </c>
    </row>
    <row r="105" spans="1:12" hidden="1">
      <c r="A105" s="22">
        <f t="shared" si="4"/>
        <v>10</v>
      </c>
      <c r="B105" s="32"/>
      <c r="C105" s="25"/>
      <c r="D105" s="25"/>
      <c r="E105" s="25"/>
      <c r="F105" s="25"/>
      <c r="G105" s="25"/>
      <c r="H105" s="26"/>
      <c r="I105" s="27">
        <v>9999</v>
      </c>
      <c r="J105" s="27">
        <v>9999</v>
      </c>
      <c r="K105" s="27">
        <v>9999</v>
      </c>
      <c r="L105" s="28">
        <f t="shared" si="3"/>
        <v>9999</v>
      </c>
    </row>
    <row r="106" spans="1:12" hidden="1">
      <c r="A106" s="22">
        <f t="shared" si="4"/>
        <v>10</v>
      </c>
      <c r="B106" s="32"/>
      <c r="C106" s="25"/>
      <c r="D106" s="25"/>
      <c r="E106" s="25"/>
      <c r="F106" s="25"/>
      <c r="G106" s="25"/>
      <c r="H106" s="26"/>
      <c r="I106" s="27">
        <v>9999</v>
      </c>
      <c r="J106" s="27">
        <v>9999</v>
      </c>
      <c r="K106" s="27">
        <v>9999</v>
      </c>
      <c r="L106" s="28">
        <f t="shared" si="3"/>
        <v>9999</v>
      </c>
    </row>
    <row r="107" spans="1:12" hidden="1">
      <c r="A107" s="22">
        <f t="shared" si="4"/>
        <v>10</v>
      </c>
      <c r="B107" s="32"/>
      <c r="C107" s="25"/>
      <c r="D107" s="25"/>
      <c r="E107" s="25"/>
      <c r="F107" s="25"/>
      <c r="G107" s="25"/>
      <c r="H107" s="26"/>
      <c r="I107" s="27">
        <v>9999</v>
      </c>
      <c r="J107" s="27">
        <v>9999</v>
      </c>
      <c r="K107" s="27">
        <v>9999</v>
      </c>
      <c r="L107" s="28">
        <f t="shared" si="3"/>
        <v>9999</v>
      </c>
    </row>
    <row r="108" spans="1:12" hidden="1">
      <c r="A108" s="22">
        <f t="shared" si="4"/>
        <v>10</v>
      </c>
      <c r="B108" s="32"/>
      <c r="C108" s="25"/>
      <c r="D108" s="25"/>
      <c r="E108" s="25"/>
      <c r="F108" s="25"/>
      <c r="G108" s="25"/>
      <c r="H108" s="26"/>
      <c r="I108" s="27">
        <v>9999</v>
      </c>
      <c r="J108" s="27">
        <v>9999</v>
      </c>
      <c r="K108" s="27">
        <v>9999</v>
      </c>
      <c r="L108" s="28">
        <f t="shared" si="3"/>
        <v>9999</v>
      </c>
    </row>
    <row r="109" spans="1:12" hidden="1">
      <c r="A109" s="22">
        <f t="shared" si="4"/>
        <v>10</v>
      </c>
      <c r="B109" s="32"/>
      <c r="C109" s="25"/>
      <c r="D109" s="25"/>
      <c r="E109" s="25"/>
      <c r="F109" s="25"/>
      <c r="G109" s="25"/>
      <c r="H109" s="26"/>
      <c r="I109" s="27">
        <v>9999</v>
      </c>
      <c r="J109" s="27">
        <v>9999</v>
      </c>
      <c r="K109" s="27">
        <v>9999</v>
      </c>
      <c r="L109" s="28">
        <f t="shared" si="3"/>
        <v>9999</v>
      </c>
    </row>
    <row r="110" spans="1:12" hidden="1">
      <c r="A110" s="22">
        <f t="shared" si="4"/>
        <v>10</v>
      </c>
      <c r="B110" s="32"/>
      <c r="C110" s="25"/>
      <c r="D110" s="25"/>
      <c r="E110" s="25"/>
      <c r="F110" s="25"/>
      <c r="G110" s="25"/>
      <c r="H110" s="26"/>
      <c r="I110" s="27">
        <v>9999</v>
      </c>
      <c r="J110" s="27">
        <v>9999</v>
      </c>
      <c r="K110" s="27">
        <v>9999</v>
      </c>
      <c r="L110" s="28">
        <f t="shared" si="3"/>
        <v>9999</v>
      </c>
    </row>
    <row r="111" spans="1:12" hidden="1">
      <c r="A111" s="22">
        <f t="shared" si="4"/>
        <v>10</v>
      </c>
      <c r="B111" s="32"/>
      <c r="C111" s="25"/>
      <c r="D111" s="25"/>
      <c r="E111" s="25"/>
      <c r="F111" s="25"/>
      <c r="G111" s="25"/>
      <c r="H111" s="26"/>
      <c r="I111" s="27">
        <v>9999</v>
      </c>
      <c r="J111" s="27">
        <v>9999</v>
      </c>
      <c r="K111" s="27">
        <v>9999</v>
      </c>
      <c r="L111" s="28">
        <f t="shared" si="3"/>
        <v>9999</v>
      </c>
    </row>
    <row r="112" spans="1:12" hidden="1">
      <c r="A112" s="22">
        <f t="shared" ref="A112:A146" si="5">RANK(L112,$L$48:$L$146,1)</f>
        <v>10</v>
      </c>
      <c r="B112" s="32"/>
      <c r="C112" s="25"/>
      <c r="D112" s="25"/>
      <c r="E112" s="25"/>
      <c r="F112" s="25"/>
      <c r="G112" s="25"/>
      <c r="H112" s="26"/>
      <c r="I112" s="27">
        <v>9999</v>
      </c>
      <c r="J112" s="27">
        <v>9999</v>
      </c>
      <c r="K112" s="27">
        <v>9999</v>
      </c>
      <c r="L112" s="28">
        <f t="shared" ref="L112:L146" si="6">MIN(I112,J112,K112)</f>
        <v>9999</v>
      </c>
    </row>
    <row r="113" spans="1:12" hidden="1">
      <c r="A113" s="22">
        <f t="shared" si="5"/>
        <v>10</v>
      </c>
      <c r="B113" s="32"/>
      <c r="C113" s="25"/>
      <c r="D113" s="25"/>
      <c r="E113" s="25"/>
      <c r="F113" s="25"/>
      <c r="G113" s="25"/>
      <c r="H113" s="26"/>
      <c r="I113" s="27">
        <v>9999</v>
      </c>
      <c r="J113" s="27">
        <v>9999</v>
      </c>
      <c r="K113" s="27">
        <v>9999</v>
      </c>
      <c r="L113" s="28">
        <f t="shared" si="6"/>
        <v>9999</v>
      </c>
    </row>
    <row r="114" spans="1:12" hidden="1">
      <c r="A114" s="22">
        <f t="shared" si="5"/>
        <v>10</v>
      </c>
      <c r="B114" s="32"/>
      <c r="C114" s="25"/>
      <c r="D114" s="25"/>
      <c r="E114" s="25"/>
      <c r="F114" s="25"/>
      <c r="G114" s="25"/>
      <c r="H114" s="26"/>
      <c r="I114" s="27">
        <v>9999</v>
      </c>
      <c r="J114" s="27">
        <v>9999</v>
      </c>
      <c r="K114" s="27">
        <v>9999</v>
      </c>
      <c r="L114" s="28">
        <f t="shared" si="6"/>
        <v>9999</v>
      </c>
    </row>
    <row r="115" spans="1:12" hidden="1">
      <c r="A115" s="22">
        <f t="shared" si="5"/>
        <v>10</v>
      </c>
      <c r="B115" s="32"/>
      <c r="C115" s="25"/>
      <c r="D115" s="25"/>
      <c r="E115" s="25"/>
      <c r="F115" s="25"/>
      <c r="G115" s="25"/>
      <c r="H115" s="26"/>
      <c r="I115" s="27">
        <v>9999</v>
      </c>
      <c r="J115" s="27">
        <v>9999</v>
      </c>
      <c r="K115" s="27">
        <v>9999</v>
      </c>
      <c r="L115" s="28">
        <f t="shared" si="6"/>
        <v>9999</v>
      </c>
    </row>
    <row r="116" spans="1:12" hidden="1">
      <c r="A116" s="22">
        <f t="shared" si="5"/>
        <v>10</v>
      </c>
      <c r="B116" s="17"/>
      <c r="C116" s="18"/>
      <c r="D116" s="18"/>
      <c r="E116" s="18"/>
      <c r="F116" s="18"/>
      <c r="G116" s="18"/>
      <c r="H116" s="20"/>
      <c r="I116" s="27">
        <v>9999</v>
      </c>
      <c r="J116" s="27">
        <v>9999</v>
      </c>
      <c r="K116" s="27">
        <v>9999</v>
      </c>
      <c r="L116" s="28">
        <f t="shared" si="6"/>
        <v>9999</v>
      </c>
    </row>
    <row r="117" spans="1:12" hidden="1">
      <c r="A117" s="22">
        <f t="shared" si="5"/>
        <v>10</v>
      </c>
      <c r="B117" s="17"/>
      <c r="C117" s="18"/>
      <c r="D117" s="18"/>
      <c r="E117" s="18"/>
      <c r="F117" s="18"/>
      <c r="G117" s="18"/>
      <c r="H117" s="20"/>
      <c r="I117" s="27">
        <v>9999</v>
      </c>
      <c r="J117" s="27">
        <v>9999</v>
      </c>
      <c r="K117" s="27">
        <v>9999</v>
      </c>
      <c r="L117" s="28">
        <f t="shared" si="6"/>
        <v>9999</v>
      </c>
    </row>
    <row r="118" spans="1:12" hidden="1">
      <c r="A118" s="22">
        <f t="shared" si="5"/>
        <v>10</v>
      </c>
      <c r="B118" s="32"/>
      <c r="C118" s="25"/>
      <c r="D118" s="25"/>
      <c r="E118" s="25"/>
      <c r="F118" s="25"/>
      <c r="G118" s="25"/>
      <c r="H118" s="26"/>
      <c r="I118" s="27">
        <v>9999</v>
      </c>
      <c r="J118" s="27">
        <v>9999</v>
      </c>
      <c r="K118" s="27">
        <v>9999</v>
      </c>
      <c r="L118" s="28">
        <f t="shared" si="6"/>
        <v>9999</v>
      </c>
    </row>
    <row r="119" spans="1:12" hidden="1">
      <c r="A119" s="22">
        <f t="shared" si="5"/>
        <v>10</v>
      </c>
      <c r="B119" s="32"/>
      <c r="C119" s="25"/>
      <c r="D119" s="25"/>
      <c r="E119" s="25"/>
      <c r="F119" s="25"/>
      <c r="G119" s="25"/>
      <c r="H119" s="26"/>
      <c r="I119" s="27">
        <v>9999</v>
      </c>
      <c r="J119" s="27">
        <v>9999</v>
      </c>
      <c r="K119" s="27">
        <v>9999</v>
      </c>
      <c r="L119" s="28">
        <f t="shared" si="6"/>
        <v>9999</v>
      </c>
    </row>
    <row r="120" spans="1:12" hidden="1">
      <c r="A120" s="22">
        <f t="shared" si="5"/>
        <v>10</v>
      </c>
      <c r="B120" s="32"/>
      <c r="C120" s="25"/>
      <c r="D120" s="25"/>
      <c r="E120" s="25"/>
      <c r="F120" s="25"/>
      <c r="G120" s="25"/>
      <c r="H120" s="26"/>
      <c r="I120" s="27">
        <v>9999</v>
      </c>
      <c r="J120" s="27">
        <v>9999</v>
      </c>
      <c r="K120" s="27">
        <v>9999</v>
      </c>
      <c r="L120" s="28">
        <f t="shared" si="6"/>
        <v>9999</v>
      </c>
    </row>
    <row r="121" spans="1:12" hidden="1">
      <c r="A121" s="22">
        <f t="shared" si="5"/>
        <v>10</v>
      </c>
      <c r="B121" s="32"/>
      <c r="C121" s="25"/>
      <c r="D121" s="25"/>
      <c r="E121" s="25"/>
      <c r="F121" s="25"/>
      <c r="G121" s="25"/>
      <c r="H121" s="26"/>
      <c r="I121" s="27">
        <v>9999</v>
      </c>
      <c r="J121" s="27">
        <v>9999</v>
      </c>
      <c r="K121" s="27">
        <v>9999</v>
      </c>
      <c r="L121" s="28">
        <f t="shared" si="6"/>
        <v>9999</v>
      </c>
    </row>
    <row r="122" spans="1:12" hidden="1">
      <c r="A122" s="22">
        <f t="shared" si="5"/>
        <v>10</v>
      </c>
      <c r="B122" s="32"/>
      <c r="C122" s="25"/>
      <c r="D122" s="25"/>
      <c r="E122" s="25"/>
      <c r="F122" s="25"/>
      <c r="G122" s="25"/>
      <c r="H122" s="26"/>
      <c r="I122" s="27">
        <v>9999</v>
      </c>
      <c r="J122" s="27">
        <v>9999</v>
      </c>
      <c r="K122" s="27">
        <v>9999</v>
      </c>
      <c r="L122" s="28">
        <f t="shared" si="6"/>
        <v>9999</v>
      </c>
    </row>
    <row r="123" spans="1:12" hidden="1">
      <c r="A123" s="22">
        <f t="shared" si="5"/>
        <v>10</v>
      </c>
      <c r="B123" s="32"/>
      <c r="C123" s="25"/>
      <c r="D123" s="25"/>
      <c r="E123" s="25"/>
      <c r="F123" s="25"/>
      <c r="G123" s="25"/>
      <c r="H123" s="26"/>
      <c r="I123" s="27">
        <v>9999</v>
      </c>
      <c r="J123" s="27">
        <v>9999</v>
      </c>
      <c r="K123" s="27">
        <v>9999</v>
      </c>
      <c r="L123" s="28">
        <f t="shared" si="6"/>
        <v>9999</v>
      </c>
    </row>
    <row r="124" spans="1:12" hidden="1">
      <c r="A124" s="22">
        <f t="shared" si="5"/>
        <v>10</v>
      </c>
      <c r="B124" s="32"/>
      <c r="C124" s="25"/>
      <c r="D124" s="25"/>
      <c r="E124" s="25"/>
      <c r="F124" s="25"/>
      <c r="G124" s="25"/>
      <c r="H124" s="26"/>
      <c r="I124" s="27">
        <v>9999</v>
      </c>
      <c r="J124" s="27">
        <v>9999</v>
      </c>
      <c r="K124" s="27">
        <v>9999</v>
      </c>
      <c r="L124" s="28">
        <f t="shared" si="6"/>
        <v>9999</v>
      </c>
    </row>
    <row r="125" spans="1:12" hidden="1">
      <c r="A125" s="22">
        <f t="shared" si="5"/>
        <v>10</v>
      </c>
      <c r="B125" s="32"/>
      <c r="C125" s="25"/>
      <c r="D125" s="25"/>
      <c r="E125" s="25"/>
      <c r="F125" s="25"/>
      <c r="G125" s="25"/>
      <c r="H125" s="26"/>
      <c r="I125" s="27">
        <v>9999</v>
      </c>
      <c r="J125" s="27">
        <v>9999</v>
      </c>
      <c r="K125" s="27">
        <v>9999</v>
      </c>
      <c r="L125" s="28">
        <f t="shared" si="6"/>
        <v>9999</v>
      </c>
    </row>
    <row r="126" spans="1:12" hidden="1">
      <c r="A126" s="22">
        <f t="shared" si="5"/>
        <v>10</v>
      </c>
      <c r="B126" s="32"/>
      <c r="C126" s="25"/>
      <c r="D126" s="25"/>
      <c r="E126" s="25"/>
      <c r="F126" s="25"/>
      <c r="G126" s="25"/>
      <c r="H126" s="26"/>
      <c r="I126" s="27">
        <v>9999</v>
      </c>
      <c r="J126" s="27">
        <v>9999</v>
      </c>
      <c r="K126" s="27">
        <v>9999</v>
      </c>
      <c r="L126" s="28">
        <f t="shared" si="6"/>
        <v>9999</v>
      </c>
    </row>
    <row r="127" spans="1:12" hidden="1">
      <c r="A127" s="22">
        <f t="shared" si="5"/>
        <v>10</v>
      </c>
      <c r="B127" s="32"/>
      <c r="C127" s="25"/>
      <c r="D127" s="25"/>
      <c r="E127" s="25"/>
      <c r="F127" s="25"/>
      <c r="G127" s="25"/>
      <c r="H127" s="26"/>
      <c r="I127" s="27">
        <v>9999</v>
      </c>
      <c r="J127" s="27">
        <v>9999</v>
      </c>
      <c r="K127" s="27">
        <v>9999</v>
      </c>
      <c r="L127" s="28">
        <f t="shared" si="6"/>
        <v>9999</v>
      </c>
    </row>
    <row r="128" spans="1:12" hidden="1">
      <c r="A128" s="22">
        <f t="shared" si="5"/>
        <v>10</v>
      </c>
      <c r="B128" s="32"/>
      <c r="C128" s="25"/>
      <c r="D128" s="25"/>
      <c r="E128" s="25"/>
      <c r="F128" s="25"/>
      <c r="G128" s="25"/>
      <c r="H128" s="26"/>
      <c r="I128" s="27">
        <v>9999</v>
      </c>
      <c r="J128" s="27">
        <v>9999</v>
      </c>
      <c r="K128" s="27">
        <v>9999</v>
      </c>
      <c r="L128" s="28">
        <f t="shared" si="6"/>
        <v>9999</v>
      </c>
    </row>
    <row r="129" spans="1:12" hidden="1">
      <c r="A129" s="22">
        <f t="shared" si="5"/>
        <v>10</v>
      </c>
      <c r="B129" s="32"/>
      <c r="C129" s="25"/>
      <c r="D129" s="25"/>
      <c r="E129" s="25"/>
      <c r="F129" s="25"/>
      <c r="G129" s="25"/>
      <c r="H129" s="26"/>
      <c r="I129" s="27">
        <v>9999</v>
      </c>
      <c r="J129" s="27">
        <v>9999</v>
      </c>
      <c r="K129" s="27">
        <v>9999</v>
      </c>
      <c r="L129" s="28">
        <f t="shared" si="6"/>
        <v>9999</v>
      </c>
    </row>
    <row r="130" spans="1:12" hidden="1">
      <c r="A130" s="22">
        <f t="shared" si="5"/>
        <v>10</v>
      </c>
      <c r="B130" s="32"/>
      <c r="C130" s="25"/>
      <c r="D130" s="25"/>
      <c r="E130" s="25"/>
      <c r="F130" s="25"/>
      <c r="G130" s="25"/>
      <c r="H130" s="26"/>
      <c r="I130" s="27">
        <v>9999</v>
      </c>
      <c r="J130" s="27">
        <v>9999</v>
      </c>
      <c r="K130" s="27">
        <v>9999</v>
      </c>
      <c r="L130" s="28">
        <f t="shared" si="6"/>
        <v>9999</v>
      </c>
    </row>
    <row r="131" spans="1:12" hidden="1">
      <c r="A131" s="22">
        <f t="shared" si="5"/>
        <v>10</v>
      </c>
      <c r="B131" s="32"/>
      <c r="C131" s="25"/>
      <c r="D131" s="25"/>
      <c r="E131" s="25"/>
      <c r="F131" s="25"/>
      <c r="G131" s="25"/>
      <c r="H131" s="26"/>
      <c r="I131" s="27">
        <v>9999</v>
      </c>
      <c r="J131" s="27">
        <v>9999</v>
      </c>
      <c r="K131" s="27">
        <v>9999</v>
      </c>
      <c r="L131" s="28">
        <f t="shared" si="6"/>
        <v>9999</v>
      </c>
    </row>
    <row r="132" spans="1:12" hidden="1">
      <c r="A132" s="22">
        <f t="shared" si="5"/>
        <v>10</v>
      </c>
      <c r="B132" s="32"/>
      <c r="C132" s="25"/>
      <c r="D132" s="25"/>
      <c r="E132" s="25"/>
      <c r="F132" s="25"/>
      <c r="G132" s="25"/>
      <c r="H132" s="26"/>
      <c r="I132" s="27">
        <v>9999</v>
      </c>
      <c r="J132" s="27">
        <v>9999</v>
      </c>
      <c r="K132" s="27">
        <v>9999</v>
      </c>
      <c r="L132" s="28">
        <f t="shared" si="6"/>
        <v>9999</v>
      </c>
    </row>
    <row r="133" spans="1:12" hidden="1">
      <c r="A133" s="22">
        <f t="shared" si="5"/>
        <v>10</v>
      </c>
      <c r="B133" s="32"/>
      <c r="C133" s="25"/>
      <c r="D133" s="25"/>
      <c r="E133" s="25"/>
      <c r="F133" s="25"/>
      <c r="G133" s="25"/>
      <c r="H133" s="26"/>
      <c r="I133" s="27">
        <v>9999</v>
      </c>
      <c r="J133" s="27">
        <v>9999</v>
      </c>
      <c r="K133" s="27">
        <v>9999</v>
      </c>
      <c r="L133" s="28">
        <f t="shared" si="6"/>
        <v>9999</v>
      </c>
    </row>
    <row r="134" spans="1:12" hidden="1">
      <c r="A134" s="22">
        <f t="shared" si="5"/>
        <v>10</v>
      </c>
      <c r="B134" s="32"/>
      <c r="C134" s="25"/>
      <c r="D134" s="25"/>
      <c r="E134" s="25"/>
      <c r="F134" s="25"/>
      <c r="G134" s="25"/>
      <c r="H134" s="26"/>
      <c r="I134" s="27">
        <v>9999</v>
      </c>
      <c r="J134" s="27">
        <v>9999</v>
      </c>
      <c r="K134" s="27">
        <v>9999</v>
      </c>
      <c r="L134" s="28">
        <f t="shared" si="6"/>
        <v>9999</v>
      </c>
    </row>
    <row r="135" spans="1:12" hidden="1">
      <c r="A135" s="22">
        <f t="shared" si="5"/>
        <v>10</v>
      </c>
      <c r="B135" s="32"/>
      <c r="C135" s="25"/>
      <c r="D135" s="25"/>
      <c r="E135" s="25"/>
      <c r="F135" s="25"/>
      <c r="G135" s="25"/>
      <c r="H135" s="26"/>
      <c r="I135" s="27">
        <v>9999</v>
      </c>
      <c r="J135" s="27">
        <v>9999</v>
      </c>
      <c r="K135" s="27">
        <v>9999</v>
      </c>
      <c r="L135" s="28">
        <f t="shared" si="6"/>
        <v>9999</v>
      </c>
    </row>
    <row r="136" spans="1:12" hidden="1">
      <c r="A136" s="22">
        <f t="shared" si="5"/>
        <v>10</v>
      </c>
      <c r="B136" s="32"/>
      <c r="C136" s="25"/>
      <c r="D136" s="25"/>
      <c r="E136" s="25"/>
      <c r="F136" s="25"/>
      <c r="G136" s="25"/>
      <c r="H136" s="26"/>
      <c r="I136" s="27">
        <v>9999</v>
      </c>
      <c r="J136" s="27">
        <v>9999</v>
      </c>
      <c r="K136" s="27">
        <v>9999</v>
      </c>
      <c r="L136" s="28">
        <f t="shared" si="6"/>
        <v>9999</v>
      </c>
    </row>
    <row r="137" spans="1:12" hidden="1">
      <c r="A137" s="22">
        <f t="shared" si="5"/>
        <v>10</v>
      </c>
      <c r="B137" s="32"/>
      <c r="C137" s="25"/>
      <c r="D137" s="25"/>
      <c r="E137" s="25"/>
      <c r="F137" s="25"/>
      <c r="G137" s="25"/>
      <c r="H137" s="26"/>
      <c r="I137" s="27">
        <v>9999</v>
      </c>
      <c r="J137" s="27">
        <v>9999</v>
      </c>
      <c r="K137" s="27">
        <v>9999</v>
      </c>
      <c r="L137" s="28">
        <f t="shared" si="6"/>
        <v>9999</v>
      </c>
    </row>
    <row r="138" spans="1:12" hidden="1">
      <c r="A138" s="22">
        <f t="shared" si="5"/>
        <v>10</v>
      </c>
      <c r="B138" s="32"/>
      <c r="C138" s="25"/>
      <c r="D138" s="25"/>
      <c r="E138" s="25"/>
      <c r="F138" s="25"/>
      <c r="G138" s="25"/>
      <c r="H138" s="26"/>
      <c r="I138" s="27">
        <v>9999</v>
      </c>
      <c r="J138" s="27">
        <v>9999</v>
      </c>
      <c r="K138" s="27">
        <v>9999</v>
      </c>
      <c r="L138" s="28">
        <f t="shared" si="6"/>
        <v>9999</v>
      </c>
    </row>
    <row r="139" spans="1:12" hidden="1">
      <c r="A139" s="22">
        <f t="shared" si="5"/>
        <v>10</v>
      </c>
      <c r="B139" s="32"/>
      <c r="C139" s="25"/>
      <c r="D139" s="25"/>
      <c r="E139" s="25"/>
      <c r="F139" s="25"/>
      <c r="G139" s="25"/>
      <c r="H139" s="26"/>
      <c r="I139" s="27">
        <v>9999</v>
      </c>
      <c r="J139" s="27">
        <v>9999</v>
      </c>
      <c r="K139" s="27">
        <v>9999</v>
      </c>
      <c r="L139" s="28">
        <f t="shared" si="6"/>
        <v>9999</v>
      </c>
    </row>
    <row r="140" spans="1:12" hidden="1">
      <c r="A140" s="22">
        <f t="shared" si="5"/>
        <v>10</v>
      </c>
      <c r="B140" s="32"/>
      <c r="C140" s="25"/>
      <c r="D140" s="25"/>
      <c r="E140" s="25"/>
      <c r="F140" s="25"/>
      <c r="G140" s="25"/>
      <c r="H140" s="26"/>
      <c r="I140" s="27">
        <v>9999</v>
      </c>
      <c r="J140" s="27">
        <v>9999</v>
      </c>
      <c r="K140" s="27">
        <v>9999</v>
      </c>
      <c r="L140" s="28">
        <f t="shared" si="6"/>
        <v>9999</v>
      </c>
    </row>
    <row r="141" spans="1:12" hidden="1">
      <c r="A141" s="22">
        <f t="shared" si="5"/>
        <v>10</v>
      </c>
      <c r="B141" s="32"/>
      <c r="C141" s="25"/>
      <c r="D141" s="25"/>
      <c r="E141" s="25"/>
      <c r="F141" s="25"/>
      <c r="G141" s="25"/>
      <c r="H141" s="26"/>
      <c r="I141" s="27">
        <v>9999</v>
      </c>
      <c r="J141" s="27">
        <v>9999</v>
      </c>
      <c r="K141" s="27">
        <v>9999</v>
      </c>
      <c r="L141" s="28">
        <f t="shared" si="6"/>
        <v>9999</v>
      </c>
    </row>
    <row r="142" spans="1:12" hidden="1">
      <c r="A142" s="22">
        <f t="shared" si="5"/>
        <v>10</v>
      </c>
      <c r="B142" s="32"/>
      <c r="C142" s="25"/>
      <c r="D142" s="25"/>
      <c r="E142" s="25"/>
      <c r="F142" s="25"/>
      <c r="G142" s="25"/>
      <c r="H142" s="26"/>
      <c r="I142" s="27">
        <v>9999</v>
      </c>
      <c r="J142" s="27">
        <v>9999</v>
      </c>
      <c r="K142" s="27">
        <v>9999</v>
      </c>
      <c r="L142" s="28">
        <f t="shared" si="6"/>
        <v>9999</v>
      </c>
    </row>
    <row r="143" spans="1:12" hidden="1">
      <c r="A143" s="22">
        <f t="shared" si="5"/>
        <v>10</v>
      </c>
      <c r="B143" s="32"/>
      <c r="C143" s="25"/>
      <c r="D143" s="25"/>
      <c r="E143" s="25"/>
      <c r="F143" s="25"/>
      <c r="G143" s="25"/>
      <c r="H143" s="26"/>
      <c r="I143" s="27">
        <v>9999</v>
      </c>
      <c r="J143" s="27">
        <v>9999</v>
      </c>
      <c r="K143" s="27">
        <v>9999</v>
      </c>
      <c r="L143" s="28">
        <f t="shared" si="6"/>
        <v>9999</v>
      </c>
    </row>
    <row r="144" spans="1:12" hidden="1">
      <c r="A144" s="22">
        <f t="shared" si="5"/>
        <v>10</v>
      </c>
      <c r="B144" s="32"/>
      <c r="C144" s="25"/>
      <c r="D144" s="25"/>
      <c r="E144" s="25"/>
      <c r="F144" s="25"/>
      <c r="G144" s="25"/>
      <c r="H144" s="26"/>
      <c r="I144" s="27">
        <v>9999</v>
      </c>
      <c r="J144" s="27">
        <v>9999</v>
      </c>
      <c r="K144" s="27">
        <v>9999</v>
      </c>
      <c r="L144" s="28">
        <f t="shared" si="6"/>
        <v>9999</v>
      </c>
    </row>
    <row r="145" spans="1:12" hidden="1">
      <c r="A145" s="22">
        <f t="shared" si="5"/>
        <v>10</v>
      </c>
      <c r="B145" s="32"/>
      <c r="C145" s="25"/>
      <c r="D145" s="25"/>
      <c r="E145" s="25"/>
      <c r="F145" s="25"/>
      <c r="G145" s="25"/>
      <c r="H145" s="26"/>
      <c r="I145" s="27">
        <v>9999</v>
      </c>
      <c r="J145" s="27">
        <v>9999</v>
      </c>
      <c r="K145" s="27">
        <v>9999</v>
      </c>
      <c r="L145" s="28">
        <f t="shared" si="6"/>
        <v>9999</v>
      </c>
    </row>
    <row r="146" spans="1:12" ht="13.8" hidden="1" thickBot="1">
      <c r="A146" s="22">
        <f t="shared" si="5"/>
        <v>10</v>
      </c>
      <c r="B146" s="33"/>
      <c r="C146" s="29"/>
      <c r="D146" s="29"/>
      <c r="E146" s="29"/>
      <c r="F146" s="29"/>
      <c r="G146" s="29"/>
      <c r="H146" s="30"/>
      <c r="I146" s="27">
        <v>9999</v>
      </c>
      <c r="J146" s="27">
        <v>9999</v>
      </c>
      <c r="K146" s="27">
        <v>9999</v>
      </c>
      <c r="L146" s="28">
        <f t="shared" si="6"/>
        <v>9999</v>
      </c>
    </row>
    <row r="147" spans="1:12" hidden="1"/>
    <row r="148" spans="1:12" hidden="1"/>
    <row r="149" spans="1:12" hidden="1"/>
    <row r="150" spans="1:12" hidden="1"/>
    <row r="151" spans="1:12" hidden="1"/>
    <row r="152" spans="1:12" hidden="1"/>
    <row r="153" spans="1:12" hidden="1"/>
    <row r="154" spans="1:12" hidden="1"/>
    <row r="155" spans="1:12" hidden="1"/>
    <row r="156" spans="1:12" hidden="1"/>
    <row r="157" spans="1:12" hidden="1"/>
    <row r="158" spans="1:12" hidden="1"/>
  </sheetData>
  <sortState ref="A13:L23">
    <sortCondition ref="H13:H23"/>
  </sortState>
  <mergeCells count="12">
    <mergeCell ref="A7:B7"/>
    <mergeCell ref="C7:E7"/>
    <mergeCell ref="A8:B8"/>
    <mergeCell ref="C8:E8"/>
    <mergeCell ref="A9:B9"/>
    <mergeCell ref="C9:E9"/>
    <mergeCell ref="A1:H1"/>
    <mergeCell ref="A2:H2"/>
    <mergeCell ref="A5:B5"/>
    <mergeCell ref="C5:E5"/>
    <mergeCell ref="A6:B6"/>
    <mergeCell ref="C6:E6"/>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S43"/>
  <sheetViews>
    <sheetView topLeftCell="B10" workbookViewId="0">
      <selection activeCell="S16" sqref="S16"/>
    </sheetView>
  </sheetViews>
  <sheetFormatPr defaultRowHeight="13.2"/>
  <cols>
    <col min="1" max="1" width="14.6640625" customWidth="1"/>
    <col min="2" max="2" width="7.109375" customWidth="1"/>
    <col min="3" max="3" width="12.88671875" customWidth="1"/>
    <col min="4" max="4" width="11.109375" customWidth="1"/>
    <col min="5" max="5" width="8.44140625" customWidth="1"/>
    <col min="8" max="8" width="14.33203125" customWidth="1"/>
    <col min="9" max="9" width="7.44140625" customWidth="1"/>
    <col min="10" max="10" width="24.109375" customWidth="1"/>
    <col min="14" max="14" width="19.21875" customWidth="1"/>
    <col min="18" max="18" width="19.109375" customWidth="1"/>
  </cols>
  <sheetData>
    <row r="1" spans="1:19" ht="24.6" hidden="1">
      <c r="A1" s="68" t="s">
        <v>8</v>
      </c>
      <c r="B1" s="68"/>
      <c r="C1" s="68"/>
      <c r="D1" s="68"/>
      <c r="E1" s="68"/>
      <c r="F1" s="68"/>
      <c r="G1" s="68"/>
      <c r="H1" s="68"/>
      <c r="I1" s="68"/>
      <c r="J1" s="65"/>
    </row>
    <row r="2" spans="1:19" ht="17.399999999999999" hidden="1">
      <c r="A2" s="69" t="s">
        <v>16</v>
      </c>
      <c r="B2" s="69"/>
      <c r="C2" s="69"/>
      <c r="D2" s="69"/>
      <c r="E2" s="69"/>
      <c r="F2" s="69"/>
      <c r="G2" s="69"/>
      <c r="H2" s="69"/>
      <c r="I2" s="69"/>
      <c r="J2" s="66"/>
    </row>
    <row r="3" spans="1:19" hidden="1">
      <c r="A3" s="7"/>
      <c r="B3" s="1"/>
      <c r="C3" s="1"/>
      <c r="D3" s="1"/>
      <c r="E3" s="1"/>
      <c r="F3" s="1"/>
      <c r="G3" s="1"/>
      <c r="H3" s="1"/>
      <c r="I3" s="1"/>
      <c r="J3" s="1"/>
    </row>
    <row r="4" spans="1:19" ht="13.8" hidden="1" thickBot="1">
      <c r="A4" s="7"/>
      <c r="B4" s="1"/>
      <c r="C4" s="1"/>
      <c r="D4" s="1"/>
      <c r="E4" s="1"/>
      <c r="F4" s="1"/>
      <c r="G4" s="1"/>
      <c r="H4" s="1"/>
      <c r="I4" s="1"/>
      <c r="J4" s="1"/>
    </row>
    <row r="5" spans="1:19" hidden="1">
      <c r="A5" s="94" t="s">
        <v>9</v>
      </c>
      <c r="B5" s="95"/>
      <c r="C5" s="96"/>
      <c r="D5" s="97"/>
      <c r="E5" s="97"/>
      <c r="F5" s="98"/>
      <c r="G5" s="1"/>
      <c r="H5" s="1"/>
      <c r="I5" s="34"/>
      <c r="J5" s="34"/>
    </row>
    <row r="6" spans="1:19" hidden="1">
      <c r="A6" s="84" t="s">
        <v>10</v>
      </c>
      <c r="B6" s="85"/>
      <c r="C6" s="86"/>
      <c r="D6" s="87"/>
      <c r="E6" s="87"/>
      <c r="F6" s="88"/>
      <c r="G6" s="1"/>
      <c r="H6" s="1"/>
      <c r="I6" s="1"/>
      <c r="J6" s="1"/>
    </row>
    <row r="7" spans="1:19" hidden="1">
      <c r="A7" s="84" t="s">
        <v>11</v>
      </c>
      <c r="B7" s="85"/>
      <c r="C7" s="86"/>
      <c r="D7" s="87"/>
      <c r="E7" s="87"/>
      <c r="F7" s="88"/>
      <c r="G7" s="1"/>
      <c r="H7" s="1"/>
      <c r="I7" s="1"/>
      <c r="J7" s="1"/>
    </row>
    <row r="8" spans="1:19" hidden="1">
      <c r="A8" s="84" t="s">
        <v>12</v>
      </c>
      <c r="B8" s="85"/>
      <c r="C8" s="86"/>
      <c r="D8" s="87"/>
      <c r="E8" s="87"/>
      <c r="F8" s="88"/>
      <c r="G8" s="1"/>
      <c r="H8" s="1"/>
      <c r="I8" s="1"/>
      <c r="J8" s="1"/>
    </row>
    <row r="9" spans="1:19" ht="13.8" hidden="1" thickBot="1">
      <c r="A9" s="89" t="s">
        <v>13</v>
      </c>
      <c r="B9" s="90"/>
      <c r="C9" s="91"/>
      <c r="D9" s="92"/>
      <c r="E9" s="92"/>
      <c r="F9" s="93"/>
      <c r="G9" s="1"/>
      <c r="H9" s="1"/>
      <c r="I9" s="1"/>
      <c r="L9" s="56"/>
    </row>
    <row r="10" spans="1:19">
      <c r="J10" s="57" t="s">
        <v>69</v>
      </c>
    </row>
    <row r="11" spans="1:19">
      <c r="A11" s="82" t="s">
        <v>0</v>
      </c>
      <c r="B11" s="82"/>
      <c r="C11" s="82"/>
      <c r="D11" s="82"/>
      <c r="E11" s="82"/>
      <c r="F11" s="82"/>
      <c r="G11" s="82"/>
      <c r="H11" s="82"/>
      <c r="I11" s="82"/>
      <c r="J11" s="82"/>
      <c r="K11" s="82"/>
    </row>
    <row r="12" spans="1:19">
      <c r="A12" s="38" t="s">
        <v>22</v>
      </c>
      <c r="B12" s="38" t="s">
        <v>2</v>
      </c>
      <c r="C12" s="38" t="s">
        <v>3</v>
      </c>
      <c r="D12" s="38" t="s">
        <v>4</v>
      </c>
      <c r="E12" s="38" t="s">
        <v>21</v>
      </c>
      <c r="G12" s="38" t="s">
        <v>23</v>
      </c>
      <c r="H12" s="38" t="s">
        <v>22</v>
      </c>
      <c r="I12" s="38" t="s">
        <v>2</v>
      </c>
      <c r="J12" s="38" t="s">
        <v>68</v>
      </c>
      <c r="K12" s="38" t="s">
        <v>24</v>
      </c>
      <c r="L12" s="39" t="s">
        <v>26</v>
      </c>
      <c r="M12" s="39" t="s">
        <v>2</v>
      </c>
      <c r="N12" s="38" t="s">
        <v>68</v>
      </c>
      <c r="O12" s="39" t="s">
        <v>24</v>
      </c>
      <c r="P12" s="41" t="s">
        <v>27</v>
      </c>
      <c r="Q12" s="39" t="s">
        <v>2</v>
      </c>
      <c r="R12" s="38" t="s">
        <v>68</v>
      </c>
      <c r="S12" s="39" t="s">
        <v>17</v>
      </c>
    </row>
    <row r="13" spans="1:19">
      <c r="A13" s="67">
        <v>1</v>
      </c>
      <c r="B13" s="67">
        <v>127</v>
      </c>
      <c r="C13" s="36" t="s">
        <v>111</v>
      </c>
      <c r="D13" s="36" t="str">
        <f>CrossTimedRunsSKI!D13</f>
        <v>Cross snowsports</v>
      </c>
      <c r="E13" s="67">
        <v>12.66</v>
      </c>
      <c r="G13" s="42"/>
      <c r="H13" s="43">
        <v>1</v>
      </c>
      <c r="I13" s="43">
        <f>B13</f>
        <v>127</v>
      </c>
      <c r="J13" s="43" t="str">
        <f>RANK(VLOOKUP(I13,$B$13:$E$20,4,FALSE),$E$13:$E$20,1) &amp; " " &amp; VLOOKUP(I13,$B$13:$E$20,2,FALSE)</f>
        <v>1 KIRSTEN WALTON</v>
      </c>
      <c r="K13" s="43">
        <v>127</v>
      </c>
      <c r="L13" s="61"/>
      <c r="M13" s="43">
        <f>K13</f>
        <v>127</v>
      </c>
      <c r="N13" s="43" t="str">
        <f>RANK(VLOOKUP(M13,$B$13:$E$20,4,FALSE),$E$13:$E$20,1) &amp; " " &amp; VLOOKUP(M13,$B$13:$E$20,2,FALSE)</f>
        <v>1 KIRSTEN WALTON</v>
      </c>
      <c r="O13" s="43">
        <v>127</v>
      </c>
      <c r="P13" s="60"/>
      <c r="Q13" s="43">
        <f>O13</f>
        <v>127</v>
      </c>
      <c r="R13" s="43" t="str">
        <f>RANK(VLOOKUP(Q13,$B$13:$E$20,4,FALSE),$E$13:$E$20,1) &amp; " " &amp; VLOOKUP(Q13,$B$13:$E$20,2,FALSE)</f>
        <v>1 KIRSTEN WALTON</v>
      </c>
      <c r="S13" s="43">
        <v>101</v>
      </c>
    </row>
    <row r="14" spans="1:19">
      <c r="A14" s="67">
        <v>2</v>
      </c>
      <c r="B14" s="67">
        <v>101</v>
      </c>
      <c r="C14" s="36" t="s">
        <v>110</v>
      </c>
      <c r="D14" s="36" t="str">
        <f>CrossTimedRunsSKI!D14</f>
        <v>Cross Snowsports</v>
      </c>
      <c r="E14" s="67">
        <v>12.72</v>
      </c>
      <c r="G14" s="42"/>
      <c r="H14" s="43">
        <v>8</v>
      </c>
      <c r="I14" s="43">
        <f>B20</f>
        <v>0</v>
      </c>
      <c r="J14" s="43" t="str">
        <f t="shared" ref="J14:J20" si="0">RANK(VLOOKUP(I14,$B$13:$E$20,4,FALSE),$E$13:$E$20,1) &amp; " " &amp; VLOOKUP(I14,$B$13:$E$20,2,FALSE)</f>
        <v>4 0</v>
      </c>
      <c r="K14" s="60"/>
      <c r="L14" s="61"/>
      <c r="M14" s="43">
        <f>K15</f>
        <v>0</v>
      </c>
      <c r="N14" s="43" t="str">
        <f t="shared" ref="N14:N16" si="1">RANK(VLOOKUP(M14,$B$13:$E$20,4,FALSE),$E$13:$E$20,1) &amp; " " &amp; VLOOKUP(M14,$B$13:$E$20,2,FALSE)</f>
        <v>4 0</v>
      </c>
      <c r="O14" s="60"/>
      <c r="P14" s="60"/>
      <c r="Q14" s="43">
        <f>O15</f>
        <v>101</v>
      </c>
      <c r="R14" s="43" t="str">
        <f>RANK(VLOOKUP(Q14,$B$13:$E$20,4,FALSE),$E$13:$E$20,1) &amp; " " &amp; VLOOKUP(Q14,$B$13:$E$20,2,FALSE)</f>
        <v>2 Aimee Pullan</v>
      </c>
      <c r="S14" s="37" t="s">
        <v>18</v>
      </c>
    </row>
    <row r="15" spans="1:19">
      <c r="A15" s="67">
        <v>3</v>
      </c>
      <c r="B15" s="67">
        <v>126</v>
      </c>
      <c r="C15" s="36" t="s">
        <v>112</v>
      </c>
      <c r="D15" s="36" t="str">
        <f>CrossTimedRunsSKI!D15</f>
        <v>ESF Val Thorens  FIS 2531949 20347 20348 20346</v>
      </c>
      <c r="E15" s="67">
        <v>14.01</v>
      </c>
      <c r="G15" s="42"/>
      <c r="H15" s="45">
        <v>4</v>
      </c>
      <c r="I15" s="45">
        <f>B16</f>
        <v>0</v>
      </c>
      <c r="J15" s="45" t="str">
        <f t="shared" si="0"/>
        <v>4 0</v>
      </c>
      <c r="K15" s="45"/>
      <c r="L15" s="63"/>
      <c r="M15" s="45">
        <f>K17</f>
        <v>126</v>
      </c>
      <c r="N15" s="45" t="str">
        <f t="shared" si="1"/>
        <v xml:space="preserve">3 Jemima Brown </v>
      </c>
      <c r="O15" s="45">
        <v>101</v>
      </c>
      <c r="P15" s="42"/>
      <c r="Q15" s="42"/>
      <c r="R15" s="42"/>
      <c r="S15" s="43">
        <v>127</v>
      </c>
    </row>
    <row r="16" spans="1:19">
      <c r="A16" s="67">
        <v>4</v>
      </c>
      <c r="B16" s="67">
        <v>0</v>
      </c>
      <c r="C16" s="36">
        <v>0</v>
      </c>
      <c r="D16" s="36">
        <v>0</v>
      </c>
      <c r="E16" s="67">
        <v>9999</v>
      </c>
      <c r="G16" s="42"/>
      <c r="H16" s="45">
        <v>5</v>
      </c>
      <c r="I16" s="45">
        <f>B17</f>
        <v>0</v>
      </c>
      <c r="J16" s="45" t="str">
        <f t="shared" si="0"/>
        <v>4 0</v>
      </c>
      <c r="K16" s="62"/>
      <c r="L16" s="63"/>
      <c r="M16" s="45">
        <f>K19</f>
        <v>101</v>
      </c>
      <c r="N16" s="45" t="str">
        <f t="shared" si="1"/>
        <v>2 Aimee Pullan</v>
      </c>
      <c r="O16" s="62"/>
      <c r="P16" s="42"/>
      <c r="Q16" s="42"/>
      <c r="R16" s="42"/>
      <c r="S16" s="42"/>
    </row>
    <row r="17" spans="1:19">
      <c r="A17" s="67">
        <v>5</v>
      </c>
      <c r="B17" s="67">
        <v>0</v>
      </c>
      <c r="C17" s="36">
        <v>0</v>
      </c>
      <c r="D17" s="36">
        <v>0</v>
      </c>
      <c r="E17" s="67">
        <v>9999</v>
      </c>
      <c r="G17" s="42"/>
      <c r="H17" s="43">
        <v>3</v>
      </c>
      <c r="I17" s="43">
        <f>B15</f>
        <v>126</v>
      </c>
      <c r="J17" s="43" t="str">
        <f t="shared" si="0"/>
        <v xml:space="preserve">3 Jemima Brown </v>
      </c>
      <c r="K17" s="43">
        <v>126</v>
      </c>
      <c r="L17" s="42"/>
      <c r="M17" s="42"/>
      <c r="N17" s="42"/>
      <c r="O17" s="42"/>
      <c r="P17" s="40" t="s">
        <v>28</v>
      </c>
      <c r="Q17" s="37" t="s">
        <v>2</v>
      </c>
      <c r="R17" s="38" t="s">
        <v>68</v>
      </c>
      <c r="S17" s="37" t="s">
        <v>19</v>
      </c>
    </row>
    <row r="18" spans="1:19">
      <c r="A18" s="67">
        <v>6</v>
      </c>
      <c r="B18" s="67">
        <v>0</v>
      </c>
      <c r="C18" s="36">
        <v>0</v>
      </c>
      <c r="D18" s="36">
        <v>0</v>
      </c>
      <c r="E18" s="67">
        <v>9999</v>
      </c>
      <c r="G18" s="42"/>
      <c r="H18" s="43">
        <v>6</v>
      </c>
      <c r="I18" s="43">
        <f>B18</f>
        <v>0</v>
      </c>
      <c r="J18" s="43" t="str">
        <f t="shared" si="0"/>
        <v>4 0</v>
      </c>
      <c r="K18" s="60"/>
      <c r="L18" s="42"/>
      <c r="M18" s="42"/>
      <c r="N18" s="42"/>
      <c r="O18" s="42"/>
      <c r="P18" s="42"/>
      <c r="Q18" s="43">
        <v>126</v>
      </c>
      <c r="R18" s="43" t="str">
        <f>RANK(VLOOKUP(Q18,$B$13:$E$20,4,FALSE),$E$13:$E$20,1) &amp; " " &amp; VLOOKUP(Q18,$B$13:$E$20,2,FALSE)</f>
        <v xml:space="preserve">3 Jemima Brown </v>
      </c>
      <c r="S18" s="43">
        <v>126</v>
      </c>
    </row>
    <row r="19" spans="1:19">
      <c r="A19" s="67">
        <v>7</v>
      </c>
      <c r="B19" s="67">
        <v>0</v>
      </c>
      <c r="C19" s="36">
        <v>0</v>
      </c>
      <c r="D19" s="36">
        <v>0</v>
      </c>
      <c r="E19" s="67">
        <v>9999</v>
      </c>
      <c r="G19" s="42"/>
      <c r="H19" s="45">
        <v>7</v>
      </c>
      <c r="I19" s="45">
        <f>B19</f>
        <v>0</v>
      </c>
      <c r="J19" s="45" t="str">
        <f t="shared" si="0"/>
        <v>4 0</v>
      </c>
      <c r="K19" s="45">
        <v>101</v>
      </c>
      <c r="L19" s="42"/>
      <c r="M19" s="42"/>
      <c r="N19" s="42"/>
      <c r="O19" s="42"/>
      <c r="P19" s="42"/>
      <c r="Q19" s="43"/>
      <c r="R19" s="43" t="str">
        <f>RANK(VLOOKUP(Q19,$B$13:$E$20,4,FALSE),$E$13:$E$20,1) &amp; " " &amp; VLOOKUP(Q19,$B$13:$E$20,2,FALSE)</f>
        <v>4 0</v>
      </c>
      <c r="S19" s="37" t="s">
        <v>20</v>
      </c>
    </row>
    <row r="20" spans="1:19">
      <c r="A20" s="67">
        <v>8</v>
      </c>
      <c r="B20" s="67">
        <v>0</v>
      </c>
      <c r="C20" s="36">
        <v>0</v>
      </c>
      <c r="D20" s="36">
        <v>0</v>
      </c>
      <c r="E20" s="67">
        <v>9999</v>
      </c>
      <c r="G20" s="42"/>
      <c r="H20" s="45">
        <v>2</v>
      </c>
      <c r="I20" s="45">
        <f>B14</f>
        <v>101</v>
      </c>
      <c r="J20" s="45" t="str">
        <f t="shared" si="0"/>
        <v>2 Aimee Pullan</v>
      </c>
      <c r="K20" s="62"/>
      <c r="L20" s="42"/>
      <c r="M20" s="42"/>
      <c r="N20" s="42"/>
      <c r="O20" s="42"/>
      <c r="P20" s="42"/>
      <c r="Q20" s="42"/>
      <c r="R20" s="42"/>
      <c r="S20" s="43"/>
    </row>
    <row r="22" spans="1:19" hidden="1"/>
    <row r="23" spans="1:19" hidden="1"/>
    <row r="24" spans="1:19" hidden="1">
      <c r="A24" s="83" t="s">
        <v>7</v>
      </c>
      <c r="B24" s="82"/>
      <c r="C24" s="82"/>
      <c r="D24" s="82"/>
      <c r="E24" s="82"/>
      <c r="F24" s="82"/>
      <c r="G24" s="82"/>
      <c r="H24" s="82"/>
      <c r="I24" s="82"/>
      <c r="J24" s="82"/>
      <c r="K24" s="82"/>
    </row>
    <row r="25" spans="1:19" hidden="1">
      <c r="A25" s="38" t="s">
        <v>22</v>
      </c>
      <c r="B25" s="38" t="s">
        <v>2</v>
      </c>
      <c r="C25" s="38" t="s">
        <v>3</v>
      </c>
      <c r="D25" s="38" t="s">
        <v>4</v>
      </c>
      <c r="E25" s="38" t="s">
        <v>21</v>
      </c>
      <c r="G25" s="38" t="s">
        <v>23</v>
      </c>
      <c r="H25" s="38" t="s">
        <v>22</v>
      </c>
      <c r="I25" s="38" t="s">
        <v>2</v>
      </c>
      <c r="J25" s="38" t="s">
        <v>68</v>
      </c>
      <c r="K25" s="38" t="s">
        <v>24</v>
      </c>
      <c r="L25" s="39" t="s">
        <v>26</v>
      </c>
      <c r="M25" s="39" t="s">
        <v>2</v>
      </c>
      <c r="N25" s="38" t="s">
        <v>68</v>
      </c>
      <c r="O25" s="39" t="s">
        <v>24</v>
      </c>
      <c r="P25" s="41" t="s">
        <v>27</v>
      </c>
      <c r="Q25" s="39" t="s">
        <v>2</v>
      </c>
      <c r="R25" s="38" t="s">
        <v>68</v>
      </c>
      <c r="S25" s="39" t="s">
        <v>17</v>
      </c>
    </row>
    <row r="26" spans="1:19" hidden="1">
      <c r="A26" s="67">
        <v>1</v>
      </c>
      <c r="B26" s="67">
        <f>CrossTimedRunsSKI!B48</f>
        <v>18</v>
      </c>
      <c r="C26" s="36" t="str">
        <f>CrossTimedRunsSKI!C48</f>
        <v>Chi Wing Pang</v>
      </c>
      <c r="D26" s="36">
        <f>CrossTimedRunsSKI!D48</f>
        <v>0</v>
      </c>
      <c r="E26" s="67">
        <f>CrossTimedRunsSKI!L48</f>
        <v>9999</v>
      </c>
      <c r="G26" s="42"/>
      <c r="H26" s="43">
        <v>1</v>
      </c>
      <c r="I26" s="43">
        <f>B26</f>
        <v>18</v>
      </c>
      <c r="J26" s="43" t="e">
        <f>RANK(VLOOKUP(I26,$B$26:$E$33,4,FALSE),$E$26:$E$33,1) &amp; " " &amp; VLOOKUP(I26,$B$26:$E$33,2,FALSE)</f>
        <v>#REF!</v>
      </c>
      <c r="K26" s="43"/>
      <c r="L26" s="61"/>
      <c r="M26" s="43">
        <f>K26</f>
        <v>0</v>
      </c>
      <c r="N26" s="43" t="e">
        <f>RANK(VLOOKUP(M26,$B$26:$E$33,4,FALSE),$E$26:$E$33,1) &amp; " " &amp; VLOOKUP(M26,$B$26:$E$33,2,FALSE)</f>
        <v>#N/A</v>
      </c>
      <c r="O26" s="43"/>
      <c r="P26" s="60"/>
      <c r="Q26" s="43">
        <f>O26</f>
        <v>0</v>
      </c>
      <c r="R26" s="43" t="e">
        <f>RANK(VLOOKUP(Q26,$B$26:$E$33,4,FALSE),$E$26:$E$33,1) &amp; " " &amp; VLOOKUP(Q26,$B$26:$E$33,2,FALSE)</f>
        <v>#N/A</v>
      </c>
      <c r="S26" s="43"/>
    </row>
    <row r="27" spans="1:19" hidden="1">
      <c r="A27" s="67">
        <v>2</v>
      </c>
      <c r="B27" s="67">
        <f>CrossTimedRunsSKI!B49</f>
        <v>122</v>
      </c>
      <c r="C27" s="36" t="str">
        <f>CrossTimedRunsSKI!C49</f>
        <v>Carl McGregor-Ogden</v>
      </c>
      <c r="D27" s="36" t="str">
        <f>CrossTimedRunsSKI!D49</f>
        <v>MSR 8067</v>
      </c>
      <c r="E27" s="67">
        <f>CrossTimedRunsSKI!L49</f>
        <v>12.68</v>
      </c>
      <c r="G27" s="42"/>
      <c r="H27" s="43">
        <v>8</v>
      </c>
      <c r="I27" s="43">
        <f>B33</f>
        <v>59</v>
      </c>
      <c r="J27" s="43" t="e">
        <f t="shared" ref="J27:J33" si="2">RANK(VLOOKUP(I27,$B$26:$E$33,4,FALSE),$E$26:$E$33,1) &amp; " " &amp; VLOOKUP(I27,$B$26:$E$33,2,FALSE)</f>
        <v>#REF!</v>
      </c>
      <c r="K27" s="60"/>
      <c r="L27" s="61"/>
      <c r="M27" s="43">
        <f>K28</f>
        <v>0</v>
      </c>
      <c r="N27" s="43" t="e">
        <f t="shared" ref="N27:N29" si="3">RANK(VLOOKUP(M27,$B$26:$E$33,4,FALSE),$E$26:$E$33,1) &amp; " " &amp; VLOOKUP(M27,$B$26:$E$33,2,FALSE)</f>
        <v>#N/A</v>
      </c>
      <c r="O27" s="60"/>
      <c r="P27" s="60"/>
      <c r="Q27" s="43">
        <f>O28</f>
        <v>0</v>
      </c>
      <c r="R27" s="43" t="e">
        <f>RANK(VLOOKUP(Q27,$B$26:$E$33,4,FALSE),$E$26:$E$33,1) &amp; " " &amp; VLOOKUP(Q27,$B$26:$E$33,2,FALSE)</f>
        <v>#N/A</v>
      </c>
      <c r="S27" s="37" t="s">
        <v>18</v>
      </c>
    </row>
    <row r="28" spans="1:19" hidden="1">
      <c r="A28" s="67">
        <v>3</v>
      </c>
      <c r="B28" s="67">
        <f>CrossTimedRunsSKI!B50</f>
        <v>111</v>
      </c>
      <c r="C28" s="36" t="str">
        <f>CrossTimedRunsSKI!C50</f>
        <v>Gary Howarth</v>
      </c>
      <c r="D28" s="36" t="str">
        <f>CrossTimedRunsSKI!D50</f>
        <v>Cross snowsports</v>
      </c>
      <c r="E28" s="67">
        <f>CrossTimedRunsSKI!L50</f>
        <v>16</v>
      </c>
      <c r="G28" s="42"/>
      <c r="H28" s="45">
        <v>4</v>
      </c>
      <c r="I28" s="45">
        <f>B29</f>
        <v>113</v>
      </c>
      <c r="J28" s="45" t="e">
        <f t="shared" si="2"/>
        <v>#REF!</v>
      </c>
      <c r="K28" s="45"/>
      <c r="L28" s="63"/>
      <c r="M28" s="45">
        <f>K30</f>
        <v>0</v>
      </c>
      <c r="N28" s="45" t="e">
        <f t="shared" si="3"/>
        <v>#N/A</v>
      </c>
      <c r="O28" s="45"/>
      <c r="P28" s="42"/>
      <c r="Q28" s="42"/>
      <c r="R28" s="42"/>
      <c r="S28" s="43"/>
    </row>
    <row r="29" spans="1:19" hidden="1">
      <c r="A29" s="67">
        <v>4</v>
      </c>
      <c r="B29" s="67">
        <f>CrossTimedRunsSKI!B51</f>
        <v>113</v>
      </c>
      <c r="C29" s="36" t="str">
        <f>CrossTimedRunsSKI!C51</f>
        <v>Liam Croft</v>
      </c>
      <c r="D29" s="36">
        <f>CrossTimedRunsSKI!D51</f>
        <v>0</v>
      </c>
      <c r="E29" s="67">
        <f>CrossTimedRunsSKI!L51</f>
        <v>12.92</v>
      </c>
      <c r="G29" s="42"/>
      <c r="H29" s="45">
        <v>5</v>
      </c>
      <c r="I29" s="45">
        <f>B30</f>
        <v>26</v>
      </c>
      <c r="J29" s="45" t="e">
        <f t="shared" si="2"/>
        <v>#REF!</v>
      </c>
      <c r="K29" s="62"/>
      <c r="L29" s="63"/>
      <c r="M29" s="45">
        <f>K32</f>
        <v>0</v>
      </c>
      <c r="N29" s="45" t="e">
        <f t="shared" si="3"/>
        <v>#N/A</v>
      </c>
      <c r="O29" s="62"/>
      <c r="P29" s="42"/>
      <c r="Q29" s="42"/>
      <c r="R29" s="42"/>
      <c r="S29" s="42"/>
    </row>
    <row r="30" spans="1:19" hidden="1">
      <c r="A30" s="67">
        <v>5</v>
      </c>
      <c r="B30" s="67">
        <f>CrossTimedRunsSKI!B53</f>
        <v>26</v>
      </c>
      <c r="C30" s="36" t="str">
        <f>CrossTimedRunsSKI!C53</f>
        <v>Sam Jones</v>
      </c>
      <c r="D30" s="36" t="str">
        <f>CrossTimedRunsSKI!D53</f>
        <v>Sharks Ski Club 21264</v>
      </c>
      <c r="E30" s="67">
        <f>CrossTimedRunsSKI!L53</f>
        <v>13.27</v>
      </c>
      <c r="G30" s="42"/>
      <c r="H30" s="43">
        <v>3</v>
      </c>
      <c r="I30" s="43">
        <f>B28</f>
        <v>111</v>
      </c>
      <c r="J30" s="43" t="e">
        <f t="shared" si="2"/>
        <v>#REF!</v>
      </c>
      <c r="K30" s="43"/>
      <c r="L30" s="42"/>
      <c r="M30" s="42"/>
      <c r="N30" s="42"/>
      <c r="O30" s="42"/>
      <c r="P30" s="40" t="s">
        <v>28</v>
      </c>
      <c r="Q30" s="37" t="s">
        <v>2</v>
      </c>
      <c r="R30" s="38" t="s">
        <v>68</v>
      </c>
      <c r="S30" s="37" t="s">
        <v>19</v>
      </c>
    </row>
    <row r="31" spans="1:19" hidden="1">
      <c r="A31" s="67">
        <v>6</v>
      </c>
      <c r="B31" s="67" t="e">
        <f>CrossTimedRunsSKI!#REF!</f>
        <v>#REF!</v>
      </c>
      <c r="C31" s="36" t="e">
        <f>CrossTimedRunsSKI!#REF!</f>
        <v>#REF!</v>
      </c>
      <c r="D31" s="36" t="e">
        <f>CrossTimedRunsSKI!#REF!</f>
        <v>#REF!</v>
      </c>
      <c r="E31" s="67" t="e">
        <f>CrossTimedRunsSKI!#REF!</f>
        <v>#REF!</v>
      </c>
      <c r="G31" s="42"/>
      <c r="H31" s="43">
        <v>6</v>
      </c>
      <c r="I31" s="43" t="e">
        <f>B31</f>
        <v>#REF!</v>
      </c>
      <c r="J31" s="43" t="e">
        <f t="shared" si="2"/>
        <v>#REF!</v>
      </c>
      <c r="K31" s="60"/>
      <c r="L31" s="42"/>
      <c r="M31" s="42"/>
      <c r="N31" s="42"/>
      <c r="O31" s="42"/>
      <c r="P31" s="42"/>
      <c r="Q31" s="43"/>
      <c r="R31" s="43" t="e">
        <f>RANK(VLOOKUP(Q31,$B$26:$E$33,4,FALSE),$E$26:$E$33,1) &amp; " " &amp; VLOOKUP(Q31,$B$26:$E$33,2,FALSE)</f>
        <v>#N/A</v>
      </c>
      <c r="S31" s="43"/>
    </row>
    <row r="32" spans="1:19" hidden="1">
      <c r="A32" s="67">
        <v>7</v>
      </c>
      <c r="B32" s="67">
        <f>CrossTimedRunsSKI!B54</f>
        <v>47</v>
      </c>
      <c r="C32" s="36" t="str">
        <f>CrossTimedRunsSKI!C54</f>
        <v>Finlay Davies</v>
      </c>
      <c r="D32" s="36" t="str">
        <f>CrossTimedRunsSKI!D54</f>
        <v>SXPC (SSE 18256)</v>
      </c>
      <c r="E32" s="67">
        <f>CrossTimedRunsSKI!L54</f>
        <v>11.54</v>
      </c>
      <c r="G32" s="42"/>
      <c r="H32" s="45">
        <v>7</v>
      </c>
      <c r="I32" s="45">
        <f>B32</f>
        <v>47</v>
      </c>
      <c r="J32" s="45" t="e">
        <f t="shared" si="2"/>
        <v>#REF!</v>
      </c>
      <c r="K32" s="45"/>
      <c r="L32" s="42"/>
      <c r="M32" s="42"/>
      <c r="N32" s="42"/>
      <c r="O32" s="42"/>
      <c r="P32" s="42"/>
      <c r="Q32" s="43"/>
      <c r="R32" s="43" t="e">
        <f>RANK(VLOOKUP(Q32,$B$26:$E$33,4,FALSE),$E$26:$E$33,1) &amp; " " &amp; VLOOKUP(Q32,$B$26:$E$33,2,FALSE)</f>
        <v>#N/A</v>
      </c>
      <c r="S32" s="37" t="s">
        <v>20</v>
      </c>
    </row>
    <row r="33" spans="1:19" hidden="1">
      <c r="A33" s="67">
        <v>8</v>
      </c>
      <c r="B33" s="67">
        <f>CrossTimedRunsSKI!B55</f>
        <v>59</v>
      </c>
      <c r="C33" s="36" t="str">
        <f>CrossTimedRunsSKI!C55</f>
        <v>Tom Rascagneres</v>
      </c>
      <c r="D33" s="36" t="str">
        <f>CrossTimedRunsSKI!D55</f>
        <v>Manchester ski racing</v>
      </c>
      <c r="E33" s="67">
        <f>CrossTimedRunsSKI!L55</f>
        <v>12.1</v>
      </c>
      <c r="G33" s="42"/>
      <c r="H33" s="45">
        <v>2</v>
      </c>
      <c r="I33" s="45">
        <f>B27</f>
        <v>122</v>
      </c>
      <c r="J33" s="45" t="e">
        <f t="shared" si="2"/>
        <v>#REF!</v>
      </c>
      <c r="K33" s="62"/>
      <c r="L33" s="42"/>
      <c r="M33" s="42"/>
      <c r="N33" s="42"/>
      <c r="O33" s="42"/>
      <c r="P33" s="42"/>
      <c r="Q33" s="42"/>
      <c r="R33" s="42"/>
      <c r="S33" s="43"/>
    </row>
    <row r="34" spans="1:19" hidden="1"/>
    <row r="43" spans="1:19">
      <c r="H43" s="57"/>
    </row>
  </sheetData>
  <mergeCells count="14">
    <mergeCell ref="A11:K11"/>
    <mergeCell ref="A24:K24"/>
    <mergeCell ref="A7:B7"/>
    <mergeCell ref="C7:F7"/>
    <mergeCell ref="A8:B8"/>
    <mergeCell ref="C8:F8"/>
    <mergeCell ref="A9:B9"/>
    <mergeCell ref="C9:F9"/>
    <mergeCell ref="A1:I1"/>
    <mergeCell ref="A2:I2"/>
    <mergeCell ref="A5:B5"/>
    <mergeCell ref="C5:F5"/>
    <mergeCell ref="A6:B6"/>
    <mergeCell ref="C6:F6"/>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S43"/>
  <sheetViews>
    <sheetView topLeftCell="A4" workbookViewId="0">
      <selection activeCell="A4" sqref="A1:XFD1048576"/>
    </sheetView>
  </sheetViews>
  <sheetFormatPr defaultRowHeight="13.2"/>
  <cols>
    <col min="1" max="1" width="14.6640625" customWidth="1"/>
    <col min="2" max="2" width="7.109375" customWidth="1"/>
    <col min="3" max="3" width="12.88671875" customWidth="1"/>
    <col min="4" max="4" width="11.109375" customWidth="1"/>
    <col min="5" max="5" width="8.44140625" customWidth="1"/>
    <col min="8" max="8" width="14.33203125" customWidth="1"/>
    <col min="9" max="9" width="7.44140625" customWidth="1"/>
    <col min="10" max="10" width="8.88671875" customWidth="1"/>
  </cols>
  <sheetData>
    <row r="1" spans="1:19" ht="24.6">
      <c r="A1" s="68" t="s">
        <v>8</v>
      </c>
      <c r="B1" s="68"/>
      <c r="C1" s="68"/>
      <c r="D1" s="68"/>
      <c r="E1" s="68"/>
      <c r="F1" s="68"/>
      <c r="G1" s="68"/>
      <c r="H1" s="68"/>
      <c r="I1" s="68"/>
      <c r="J1" s="53"/>
    </row>
    <row r="2" spans="1:19" ht="17.399999999999999">
      <c r="A2" s="69" t="s">
        <v>16</v>
      </c>
      <c r="B2" s="69"/>
      <c r="C2" s="69"/>
      <c r="D2" s="69"/>
      <c r="E2" s="69"/>
      <c r="F2" s="69"/>
      <c r="G2" s="69"/>
      <c r="H2" s="69"/>
      <c r="I2" s="69"/>
      <c r="J2" s="54"/>
    </row>
    <row r="3" spans="1:19">
      <c r="A3" s="7"/>
      <c r="B3" s="1"/>
      <c r="C3" s="1"/>
      <c r="D3" s="1"/>
      <c r="E3" s="1"/>
      <c r="F3" s="1"/>
      <c r="G3" s="1"/>
      <c r="H3" s="1"/>
      <c r="I3" s="1"/>
      <c r="J3" s="1"/>
    </row>
    <row r="4" spans="1:19" ht="13.8" thickBot="1">
      <c r="A4" s="7"/>
      <c r="B4" s="1"/>
      <c r="C4" s="1"/>
      <c r="D4" s="1"/>
      <c r="E4" s="1"/>
      <c r="F4" s="1"/>
      <c r="G4" s="1"/>
      <c r="H4" s="1"/>
      <c r="I4" s="1"/>
      <c r="J4" s="1"/>
    </row>
    <row r="5" spans="1:19">
      <c r="A5" s="94" t="s">
        <v>9</v>
      </c>
      <c r="B5" s="95"/>
      <c r="C5" s="96"/>
      <c r="D5" s="97"/>
      <c r="E5" s="97"/>
      <c r="F5" s="98"/>
      <c r="G5" s="1"/>
      <c r="H5" s="1"/>
      <c r="I5" s="34"/>
      <c r="J5" s="34"/>
    </row>
    <row r="6" spans="1:19">
      <c r="A6" s="84" t="s">
        <v>10</v>
      </c>
      <c r="B6" s="85"/>
      <c r="C6" s="86"/>
      <c r="D6" s="87"/>
      <c r="E6" s="87"/>
      <c r="F6" s="88"/>
      <c r="G6" s="1"/>
      <c r="H6" s="1"/>
      <c r="I6" s="1"/>
      <c r="J6" s="1"/>
    </row>
    <row r="7" spans="1:19">
      <c r="A7" s="84" t="s">
        <v>11</v>
      </c>
      <c r="B7" s="85"/>
      <c r="C7" s="86"/>
      <c r="D7" s="87"/>
      <c r="E7" s="87"/>
      <c r="F7" s="88"/>
      <c r="G7" s="1"/>
      <c r="H7" s="1"/>
      <c r="I7" s="1"/>
      <c r="J7" s="1"/>
    </row>
    <row r="8" spans="1:19">
      <c r="A8" s="84" t="s">
        <v>12</v>
      </c>
      <c r="B8" s="85"/>
      <c r="C8" s="86"/>
      <c r="D8" s="87"/>
      <c r="E8" s="87"/>
      <c r="F8" s="88"/>
      <c r="G8" s="1"/>
      <c r="H8" s="1"/>
      <c r="I8" s="1"/>
      <c r="J8" s="1"/>
    </row>
    <row r="9" spans="1:19" ht="13.8" thickBot="1">
      <c r="A9" s="89" t="s">
        <v>13</v>
      </c>
      <c r="B9" s="90"/>
      <c r="C9" s="91"/>
      <c r="D9" s="92"/>
      <c r="E9" s="92"/>
      <c r="F9" s="93"/>
      <c r="G9" s="1"/>
      <c r="H9" s="1"/>
      <c r="I9" s="1"/>
      <c r="J9" s="57" t="s">
        <v>69</v>
      </c>
      <c r="L9" s="56"/>
    </row>
    <row r="11" spans="1:19">
      <c r="A11" s="82" t="s">
        <v>0</v>
      </c>
      <c r="B11" s="82"/>
      <c r="C11" s="82"/>
      <c r="D11" s="82"/>
      <c r="E11" s="82"/>
      <c r="F11" s="82"/>
      <c r="G11" s="82"/>
      <c r="H11" s="82"/>
      <c r="I11" s="82"/>
      <c r="J11" s="82"/>
      <c r="K11" s="82"/>
    </row>
    <row r="12" spans="1:19">
      <c r="A12" s="38" t="s">
        <v>22</v>
      </c>
      <c r="B12" s="38" t="s">
        <v>2</v>
      </c>
      <c r="C12" s="38" t="s">
        <v>3</v>
      </c>
      <c r="D12" s="38" t="s">
        <v>4</v>
      </c>
      <c r="E12" s="38" t="s">
        <v>21</v>
      </c>
      <c r="G12" s="38" t="s">
        <v>23</v>
      </c>
      <c r="H12" s="38" t="s">
        <v>22</v>
      </c>
      <c r="I12" s="38" t="s">
        <v>2</v>
      </c>
      <c r="J12" s="38" t="s">
        <v>68</v>
      </c>
      <c r="K12" s="38" t="s">
        <v>24</v>
      </c>
      <c r="L12" s="39" t="s">
        <v>26</v>
      </c>
      <c r="M12" s="39" t="s">
        <v>2</v>
      </c>
      <c r="N12" s="38" t="s">
        <v>68</v>
      </c>
      <c r="O12" s="39" t="s">
        <v>24</v>
      </c>
      <c r="P12" s="41" t="s">
        <v>27</v>
      </c>
      <c r="Q12" s="39" t="s">
        <v>2</v>
      </c>
      <c r="R12" s="38" t="s">
        <v>68</v>
      </c>
      <c r="S12" s="39" t="s">
        <v>17</v>
      </c>
    </row>
    <row r="13" spans="1:19">
      <c r="A13" s="46">
        <v>1</v>
      </c>
      <c r="B13" s="46">
        <f>CrossTimedRunsSKI!B13</f>
        <v>124</v>
      </c>
      <c r="C13" s="36" t="str">
        <f>CrossTimedRunsSKI!C13</f>
        <v>Vicki Howarth</v>
      </c>
      <c r="D13" s="36" t="str">
        <f>CrossTimedRunsSKI!D13</f>
        <v>Cross snowsports</v>
      </c>
      <c r="E13" s="46">
        <f>CrossTimedRunsSKI!L13</f>
        <v>26.06</v>
      </c>
      <c r="G13" s="42"/>
      <c r="H13" s="43">
        <v>1</v>
      </c>
      <c r="I13" s="43">
        <f>B13</f>
        <v>124</v>
      </c>
      <c r="J13" s="43" t="str">
        <f>RANK(VLOOKUP(I13,$B$13:$E$20,4,FALSE),$E$13:$E$20,1) &amp; " " &amp; VLOOKUP(I13,$B$13:$E$20,2,FALSE)</f>
        <v>8 Vicki Howarth</v>
      </c>
      <c r="K13" s="43"/>
      <c r="L13" s="61"/>
      <c r="M13" s="43">
        <f>K13</f>
        <v>0</v>
      </c>
      <c r="N13" s="43" t="e">
        <f>RANK(VLOOKUP(M13,$B$13:$E$20,4,FALSE),$E$13:$E$20,1) &amp; " " &amp; VLOOKUP(M13,$B$13:$E$20,2,FALSE)</f>
        <v>#N/A</v>
      </c>
      <c r="O13" s="43"/>
      <c r="P13" s="60"/>
      <c r="Q13" s="43">
        <f>O13</f>
        <v>0</v>
      </c>
      <c r="R13" s="43" t="e">
        <f>RANK(VLOOKUP(Q13,$B$13:$E$20,4,FALSE),$E$13:$E$20,1) &amp; " " &amp; VLOOKUP(Q13,$B$13:$E$20,2,FALSE)</f>
        <v>#N/A</v>
      </c>
      <c r="S13" s="43"/>
    </row>
    <row r="14" spans="1:19">
      <c r="A14" s="46">
        <v>2</v>
      </c>
      <c r="B14" s="55">
        <f>CrossTimedRunsSKI!B14</f>
        <v>8</v>
      </c>
      <c r="C14" s="36" t="str">
        <f>CrossTimedRunsSKI!C14</f>
        <v>Katrina Slade</v>
      </c>
      <c r="D14" s="36" t="str">
        <f>CrossTimedRunsSKI!D14</f>
        <v>Cross Snowsports</v>
      </c>
      <c r="E14" s="55">
        <f>CrossTimedRunsSKI!L14</f>
        <v>16.350000000000001</v>
      </c>
      <c r="G14" s="42"/>
      <c r="H14" s="43">
        <v>8</v>
      </c>
      <c r="I14" s="43">
        <f>B20</f>
        <v>96</v>
      </c>
      <c r="J14" s="43" t="str">
        <f t="shared" ref="J14:J20" si="0">RANK(VLOOKUP(I14,$B$13:$E$20,4,FALSE),$E$13:$E$20,1) &amp; " " &amp; VLOOKUP(I14,$B$13:$E$20,2,FALSE)</f>
        <v xml:space="preserve">5 Elektra Brown </v>
      </c>
      <c r="K14" s="60"/>
      <c r="L14" s="61"/>
      <c r="M14" s="43">
        <f>K15</f>
        <v>0</v>
      </c>
      <c r="N14" s="43" t="e">
        <f t="shared" ref="N14:N16" si="1">RANK(VLOOKUP(M14,$B$13:$E$20,4,FALSE),$E$13:$E$20,1) &amp; " " &amp; VLOOKUP(M14,$B$13:$E$20,2,FALSE)</f>
        <v>#N/A</v>
      </c>
      <c r="O14" s="60"/>
      <c r="P14" s="60"/>
      <c r="Q14" s="43">
        <f>O15</f>
        <v>0</v>
      </c>
      <c r="R14" s="43" t="e">
        <f>RANK(VLOOKUP(Q14,$B$13:$E$20,4,FALSE),$E$13:$E$20,1) &amp; " " &amp; VLOOKUP(Q14,$B$13:$E$20,2,FALSE)</f>
        <v>#N/A</v>
      </c>
      <c r="S14" s="37" t="s">
        <v>18</v>
      </c>
    </row>
    <row r="15" spans="1:19">
      <c r="A15" s="46">
        <v>3</v>
      </c>
      <c r="B15" s="55">
        <f>CrossTimedRunsSKI!B15</f>
        <v>89</v>
      </c>
      <c r="C15" s="36" t="str">
        <f>CrossTimedRunsSKI!C15</f>
        <v xml:space="preserve">Isobel Brown </v>
      </c>
      <c r="D15" s="36" t="str">
        <f>CrossTimedRunsSKI!D15</f>
        <v>ESF Val Thorens  FIS 2531949 20347 20348 20346</v>
      </c>
      <c r="E15" s="55">
        <f>CrossTimedRunsSKI!L15</f>
        <v>12.69</v>
      </c>
      <c r="G15" s="42"/>
      <c r="H15" s="45">
        <v>4</v>
      </c>
      <c r="I15" s="45">
        <f>B16</f>
        <v>127</v>
      </c>
      <c r="J15" s="45" t="str">
        <f t="shared" si="0"/>
        <v>2 KIRSTEN WALTON</v>
      </c>
      <c r="K15" s="45"/>
      <c r="L15" s="63"/>
      <c r="M15" s="45">
        <f>K17</f>
        <v>0</v>
      </c>
      <c r="N15" s="45" t="e">
        <f t="shared" si="1"/>
        <v>#N/A</v>
      </c>
      <c r="O15" s="45"/>
      <c r="P15" s="42"/>
      <c r="Q15" s="42"/>
      <c r="R15" s="42"/>
      <c r="S15" s="43"/>
    </row>
    <row r="16" spans="1:19">
      <c r="A16" s="46">
        <v>4</v>
      </c>
      <c r="B16" s="55">
        <f>CrossTimedRunsSKI!B16</f>
        <v>127</v>
      </c>
      <c r="C16" s="36" t="str">
        <f>CrossTimedRunsSKI!C16</f>
        <v>KIRSTEN WALTON</v>
      </c>
      <c r="D16" s="36" t="str">
        <f>CrossTimedRunsSKI!D16</f>
        <v>LIONS 20317</v>
      </c>
      <c r="E16" s="55">
        <f>CrossTimedRunsSKI!L16</f>
        <v>12.66</v>
      </c>
      <c r="G16" s="42"/>
      <c r="H16" s="45">
        <v>5</v>
      </c>
      <c r="I16" s="45">
        <f>B17</f>
        <v>101</v>
      </c>
      <c r="J16" s="45" t="str">
        <f t="shared" si="0"/>
        <v>4 Aimee Pullan</v>
      </c>
      <c r="K16" s="62"/>
      <c r="L16" s="63"/>
      <c r="M16" s="45">
        <f>K19</f>
        <v>0</v>
      </c>
      <c r="N16" s="45" t="e">
        <f t="shared" si="1"/>
        <v>#N/A</v>
      </c>
      <c r="O16" s="62"/>
      <c r="P16" s="42"/>
      <c r="Q16" s="42"/>
      <c r="R16" s="42"/>
      <c r="S16" s="42"/>
    </row>
    <row r="17" spans="1:19">
      <c r="A17" s="46">
        <v>5</v>
      </c>
      <c r="B17" s="55">
        <f>CrossTimedRunsSKI!B17</f>
        <v>101</v>
      </c>
      <c r="C17" s="36" t="str">
        <f>CrossTimedRunsSKI!C17</f>
        <v>Aimee Pullan</v>
      </c>
      <c r="D17" s="36" t="str">
        <f>CrossTimedRunsSKI!D17</f>
        <v>Lions</v>
      </c>
      <c r="E17" s="55">
        <f>CrossTimedRunsSKI!L17</f>
        <v>12.72</v>
      </c>
      <c r="G17" s="42"/>
      <c r="H17" s="43">
        <v>3</v>
      </c>
      <c r="I17" s="43">
        <f>B15</f>
        <v>89</v>
      </c>
      <c r="J17" s="43" t="str">
        <f t="shared" si="0"/>
        <v xml:space="preserve">3 Isobel Brown </v>
      </c>
      <c r="K17" s="43"/>
      <c r="L17" s="42"/>
      <c r="M17" s="42"/>
      <c r="N17" s="42"/>
      <c r="O17" s="42"/>
      <c r="P17" s="40" t="s">
        <v>28</v>
      </c>
      <c r="Q17" s="37" t="s">
        <v>2</v>
      </c>
      <c r="R17" s="38" t="s">
        <v>68</v>
      </c>
      <c r="S17" s="37" t="s">
        <v>19</v>
      </c>
    </row>
    <row r="18" spans="1:19">
      <c r="A18" s="46">
        <v>6</v>
      </c>
      <c r="B18" s="55">
        <f>CrossTimedRunsSKI!B18</f>
        <v>138</v>
      </c>
      <c r="C18" s="36" t="str">
        <f>CrossTimedRunsSKI!C18</f>
        <v xml:space="preserve">Thea Fenwick </v>
      </c>
      <c r="D18" s="36" t="str">
        <f>CrossTimedRunsSKI!D18</f>
        <v xml:space="preserve">SZ racing </v>
      </c>
      <c r="E18" s="55">
        <f>CrossTimedRunsSKI!L18</f>
        <v>12.62</v>
      </c>
      <c r="G18" s="42"/>
      <c r="H18" s="43">
        <v>6</v>
      </c>
      <c r="I18" s="43">
        <f>B18</f>
        <v>138</v>
      </c>
      <c r="J18" s="43" t="str">
        <f t="shared" si="0"/>
        <v xml:space="preserve">1 Thea Fenwick </v>
      </c>
      <c r="K18" s="60"/>
      <c r="L18" s="42"/>
      <c r="M18" s="42"/>
      <c r="N18" s="42"/>
      <c r="O18" s="42"/>
      <c r="P18" s="42"/>
      <c r="Q18" s="43"/>
      <c r="R18" s="43" t="e">
        <f>RANK(VLOOKUP(Q18,$B$13:$E$20,4,FALSE),$E$13:$E$20,1) &amp; " " &amp; VLOOKUP(Q18,$B$13:$E$20,2,FALSE)</f>
        <v>#N/A</v>
      </c>
      <c r="S18" s="43"/>
    </row>
    <row r="19" spans="1:19">
      <c r="A19" s="46">
        <v>7</v>
      </c>
      <c r="B19" s="55">
        <f>CrossTimedRunsSKI!B19</f>
        <v>126</v>
      </c>
      <c r="C19" s="36" t="str">
        <f>CrossTimedRunsSKI!C19</f>
        <v xml:space="preserve">Jemima Brown </v>
      </c>
      <c r="D19" s="36" t="str">
        <f>CrossTimedRunsSKI!D19</f>
        <v>ESF Val Thorens  FIS 2531949 20347 20348 20346</v>
      </c>
      <c r="E19" s="55">
        <f>CrossTimedRunsSKI!L19</f>
        <v>14.01</v>
      </c>
      <c r="G19" s="42"/>
      <c r="H19" s="45">
        <v>7</v>
      </c>
      <c r="I19" s="45">
        <f>B19</f>
        <v>126</v>
      </c>
      <c r="J19" s="45" t="str">
        <f t="shared" si="0"/>
        <v xml:space="preserve">6 Jemima Brown </v>
      </c>
      <c r="K19" s="45"/>
      <c r="L19" s="42"/>
      <c r="M19" s="42"/>
      <c r="N19" s="42"/>
      <c r="O19" s="42"/>
      <c r="P19" s="42"/>
      <c r="Q19" s="43"/>
      <c r="R19" s="43" t="e">
        <f>RANK(VLOOKUP(Q19,$B$13:$E$20,4,FALSE),$E$13:$E$20,1) &amp; " " &amp; VLOOKUP(Q19,$B$13:$E$20,2,FALSE)</f>
        <v>#N/A</v>
      </c>
      <c r="S19" s="37" t="s">
        <v>20</v>
      </c>
    </row>
    <row r="20" spans="1:19">
      <c r="A20" s="46">
        <v>8</v>
      </c>
      <c r="B20" s="55">
        <f>CrossTimedRunsSKI!B20</f>
        <v>96</v>
      </c>
      <c r="C20" s="36" t="str">
        <f>CrossTimedRunsSKI!C20</f>
        <v xml:space="preserve">Elektra Brown </v>
      </c>
      <c r="D20" s="36" t="str">
        <f>CrossTimedRunsSKI!D20</f>
        <v>ESF Val Thorens  FIS 2531949 20347 20348 20346</v>
      </c>
      <c r="E20" s="55">
        <f>CrossTimedRunsSKI!L20</f>
        <v>13.8</v>
      </c>
      <c r="G20" s="42"/>
      <c r="H20" s="45">
        <v>2</v>
      </c>
      <c r="I20" s="45">
        <f>B14</f>
        <v>8</v>
      </c>
      <c r="J20" s="45" t="str">
        <f t="shared" si="0"/>
        <v>7 Katrina Slade</v>
      </c>
      <c r="K20" s="62"/>
      <c r="L20" s="42"/>
      <c r="M20" s="42"/>
      <c r="N20" s="42"/>
      <c r="O20" s="42"/>
      <c r="P20" s="42"/>
      <c r="Q20" s="42"/>
      <c r="R20" s="42"/>
      <c r="S20" s="43"/>
    </row>
    <row r="24" spans="1:19">
      <c r="A24" s="83" t="s">
        <v>7</v>
      </c>
      <c r="B24" s="82"/>
      <c r="C24" s="82"/>
      <c r="D24" s="82"/>
      <c r="E24" s="82"/>
      <c r="F24" s="82"/>
      <c r="G24" s="82"/>
      <c r="H24" s="82"/>
      <c r="I24" s="82"/>
      <c r="J24" s="82"/>
      <c r="K24" s="82"/>
    </row>
    <row r="25" spans="1:19">
      <c r="A25" s="38" t="s">
        <v>22</v>
      </c>
      <c r="B25" s="38" t="s">
        <v>2</v>
      </c>
      <c r="C25" s="38" t="s">
        <v>3</v>
      </c>
      <c r="D25" s="38" t="s">
        <v>4</v>
      </c>
      <c r="E25" s="38" t="s">
        <v>21</v>
      </c>
      <c r="G25" s="38" t="s">
        <v>23</v>
      </c>
      <c r="H25" s="38" t="s">
        <v>22</v>
      </c>
      <c r="I25" s="38" t="s">
        <v>2</v>
      </c>
      <c r="J25" s="38" t="s">
        <v>68</v>
      </c>
      <c r="K25" s="38" t="s">
        <v>24</v>
      </c>
      <c r="L25" s="39" t="s">
        <v>26</v>
      </c>
      <c r="M25" s="39" t="s">
        <v>2</v>
      </c>
      <c r="N25" s="38" t="s">
        <v>68</v>
      </c>
      <c r="O25" s="39" t="s">
        <v>24</v>
      </c>
      <c r="P25" s="41" t="s">
        <v>27</v>
      </c>
      <c r="Q25" s="39" t="s">
        <v>2</v>
      </c>
      <c r="R25" s="38" t="s">
        <v>68</v>
      </c>
      <c r="S25" s="39" t="s">
        <v>17</v>
      </c>
    </row>
    <row r="26" spans="1:19">
      <c r="A26" s="46">
        <v>1</v>
      </c>
      <c r="B26" s="46">
        <f>CrossTimedRunsSKI!B48</f>
        <v>18</v>
      </c>
      <c r="C26" s="36" t="str">
        <f>CrossTimedRunsSKI!C48</f>
        <v>Chi Wing Pang</v>
      </c>
      <c r="D26" s="36">
        <f>CrossTimedRunsSKI!D48</f>
        <v>0</v>
      </c>
      <c r="E26" s="46">
        <f>CrossTimedRunsSKI!L48</f>
        <v>9999</v>
      </c>
      <c r="G26" s="42"/>
      <c r="H26" s="43">
        <v>1</v>
      </c>
      <c r="I26" s="43">
        <f>B26</f>
        <v>18</v>
      </c>
      <c r="J26" s="43" t="e">
        <f>RANK(VLOOKUP(I26,$B$26:$E$33,4,FALSE),$E$26:$E$33,1) &amp; " " &amp; VLOOKUP(I26,$B$26:$E$33,2,FALSE)</f>
        <v>#REF!</v>
      </c>
      <c r="K26" s="43"/>
      <c r="L26" s="61"/>
      <c r="M26" s="43">
        <f>K26</f>
        <v>0</v>
      </c>
      <c r="N26" s="43" t="e">
        <f>RANK(VLOOKUP(M26,$B$26:$E$33,4,FALSE),$E$26:$E$33,1) &amp; " " &amp; VLOOKUP(M26,$B$26:$E$33,2,FALSE)</f>
        <v>#N/A</v>
      </c>
      <c r="O26" s="43"/>
      <c r="P26" s="60"/>
      <c r="Q26" s="43">
        <f>O26</f>
        <v>0</v>
      </c>
      <c r="R26" s="43" t="e">
        <f>RANK(VLOOKUP(Q26,$B$26:$E$33,4,FALSE),$E$26:$E$33,1) &amp; " " &amp; VLOOKUP(Q26,$B$26:$E$33,2,FALSE)</f>
        <v>#N/A</v>
      </c>
      <c r="S26" s="43"/>
    </row>
    <row r="27" spans="1:19">
      <c r="A27" s="46">
        <v>2</v>
      </c>
      <c r="B27" s="55">
        <f>CrossTimedRunsSKI!B49</f>
        <v>122</v>
      </c>
      <c r="C27" s="36" t="str">
        <f>CrossTimedRunsSKI!C49</f>
        <v>Carl McGregor-Ogden</v>
      </c>
      <c r="D27" s="36" t="str">
        <f>CrossTimedRunsSKI!D49</f>
        <v>MSR 8067</v>
      </c>
      <c r="E27" s="55">
        <f>CrossTimedRunsSKI!L49</f>
        <v>12.68</v>
      </c>
      <c r="G27" s="42"/>
      <c r="H27" s="43">
        <v>8</v>
      </c>
      <c r="I27" s="43">
        <f>B33</f>
        <v>59</v>
      </c>
      <c r="J27" s="43" t="e">
        <f t="shared" ref="J27:J33" si="2">RANK(VLOOKUP(I27,$B$26:$E$33,4,FALSE),$E$26:$E$33,1) &amp; " " &amp; VLOOKUP(I27,$B$26:$E$33,2,FALSE)</f>
        <v>#REF!</v>
      </c>
      <c r="K27" s="60"/>
      <c r="L27" s="61"/>
      <c r="M27" s="43">
        <f>K28</f>
        <v>0</v>
      </c>
      <c r="N27" s="43" t="e">
        <f t="shared" ref="N27:N29" si="3">RANK(VLOOKUP(M27,$B$26:$E$33,4,FALSE),$E$26:$E$33,1) &amp; " " &amp; VLOOKUP(M27,$B$26:$E$33,2,FALSE)</f>
        <v>#N/A</v>
      </c>
      <c r="O27" s="60"/>
      <c r="P27" s="60"/>
      <c r="Q27" s="43">
        <f>O28</f>
        <v>0</v>
      </c>
      <c r="R27" s="43" t="e">
        <f>RANK(VLOOKUP(Q27,$B$26:$E$33,4,FALSE),$E$26:$E$33,1) &amp; " " &amp; VLOOKUP(Q27,$B$26:$E$33,2,FALSE)</f>
        <v>#N/A</v>
      </c>
      <c r="S27" s="37" t="s">
        <v>18</v>
      </c>
    </row>
    <row r="28" spans="1:19">
      <c r="A28" s="46">
        <v>3</v>
      </c>
      <c r="B28" s="55">
        <f>CrossTimedRunsSKI!B50</f>
        <v>111</v>
      </c>
      <c r="C28" s="36" t="str">
        <f>CrossTimedRunsSKI!C50</f>
        <v>Gary Howarth</v>
      </c>
      <c r="D28" s="36" t="str">
        <f>CrossTimedRunsSKI!D50</f>
        <v>Cross snowsports</v>
      </c>
      <c r="E28" s="55">
        <f>CrossTimedRunsSKI!L50</f>
        <v>16</v>
      </c>
      <c r="G28" s="42"/>
      <c r="H28" s="45">
        <v>4</v>
      </c>
      <c r="I28" s="45">
        <f>B29</f>
        <v>113</v>
      </c>
      <c r="J28" s="45" t="e">
        <f t="shared" si="2"/>
        <v>#REF!</v>
      </c>
      <c r="K28" s="45"/>
      <c r="L28" s="63"/>
      <c r="M28" s="45">
        <f>K30</f>
        <v>0</v>
      </c>
      <c r="N28" s="45" t="e">
        <f t="shared" si="3"/>
        <v>#N/A</v>
      </c>
      <c r="O28" s="45"/>
      <c r="P28" s="42"/>
      <c r="Q28" s="42"/>
      <c r="R28" s="42"/>
      <c r="S28" s="43"/>
    </row>
    <row r="29" spans="1:19">
      <c r="A29" s="46">
        <v>4</v>
      </c>
      <c r="B29" s="55">
        <f>CrossTimedRunsSKI!B51</f>
        <v>113</v>
      </c>
      <c r="C29" s="36" t="str">
        <f>CrossTimedRunsSKI!C51</f>
        <v>Liam Croft</v>
      </c>
      <c r="D29" s="36">
        <f>CrossTimedRunsSKI!D51</f>
        <v>0</v>
      </c>
      <c r="E29" s="55">
        <f>CrossTimedRunsSKI!L51</f>
        <v>12.92</v>
      </c>
      <c r="G29" s="42"/>
      <c r="H29" s="45">
        <v>5</v>
      </c>
      <c r="I29" s="45">
        <f>B30</f>
        <v>26</v>
      </c>
      <c r="J29" s="45" t="e">
        <f t="shared" si="2"/>
        <v>#REF!</v>
      </c>
      <c r="K29" s="62"/>
      <c r="L29" s="63"/>
      <c r="M29" s="45">
        <f>K32</f>
        <v>0</v>
      </c>
      <c r="N29" s="45" t="e">
        <f t="shared" si="3"/>
        <v>#N/A</v>
      </c>
      <c r="O29" s="62"/>
      <c r="P29" s="42"/>
      <c r="Q29" s="42"/>
      <c r="R29" s="42"/>
      <c r="S29" s="42"/>
    </row>
    <row r="30" spans="1:19">
      <c r="A30" s="46">
        <v>5</v>
      </c>
      <c r="B30" s="55">
        <f>CrossTimedRunsSKI!B53</f>
        <v>26</v>
      </c>
      <c r="C30" s="36" t="str">
        <f>CrossTimedRunsSKI!C53</f>
        <v>Sam Jones</v>
      </c>
      <c r="D30" s="36" t="str">
        <f>CrossTimedRunsSKI!D53</f>
        <v>Sharks Ski Club 21264</v>
      </c>
      <c r="E30" s="55">
        <f>CrossTimedRunsSKI!L53</f>
        <v>13.27</v>
      </c>
      <c r="G30" s="42"/>
      <c r="H30" s="43">
        <v>3</v>
      </c>
      <c r="I30" s="43">
        <f>B28</f>
        <v>111</v>
      </c>
      <c r="J30" s="43" t="e">
        <f t="shared" si="2"/>
        <v>#REF!</v>
      </c>
      <c r="K30" s="43"/>
      <c r="L30" s="42"/>
      <c r="M30" s="42"/>
      <c r="N30" s="42"/>
      <c r="O30" s="42"/>
      <c r="P30" s="40" t="s">
        <v>28</v>
      </c>
      <c r="Q30" s="37" t="s">
        <v>2</v>
      </c>
      <c r="R30" s="38" t="s">
        <v>68</v>
      </c>
      <c r="S30" s="37" t="s">
        <v>19</v>
      </c>
    </row>
    <row r="31" spans="1:19">
      <c r="A31" s="46">
        <v>6</v>
      </c>
      <c r="B31" s="55" t="e">
        <f>CrossTimedRunsSKI!#REF!</f>
        <v>#REF!</v>
      </c>
      <c r="C31" s="36" t="e">
        <f>CrossTimedRunsSKI!#REF!</f>
        <v>#REF!</v>
      </c>
      <c r="D31" s="36" t="e">
        <f>CrossTimedRunsSKI!#REF!</f>
        <v>#REF!</v>
      </c>
      <c r="E31" s="55" t="e">
        <f>CrossTimedRunsSKI!#REF!</f>
        <v>#REF!</v>
      </c>
      <c r="G31" s="42"/>
      <c r="H31" s="43">
        <v>6</v>
      </c>
      <c r="I31" s="43" t="e">
        <f>B31</f>
        <v>#REF!</v>
      </c>
      <c r="J31" s="43" t="e">
        <f t="shared" si="2"/>
        <v>#REF!</v>
      </c>
      <c r="K31" s="60"/>
      <c r="L31" s="42"/>
      <c r="M31" s="42"/>
      <c r="N31" s="42"/>
      <c r="O31" s="42"/>
      <c r="P31" s="42"/>
      <c r="Q31" s="43"/>
      <c r="R31" s="43" t="e">
        <f>RANK(VLOOKUP(Q31,$B$26:$E$33,4,FALSE),$E$26:$E$33,1) &amp; " " &amp; VLOOKUP(Q31,$B$26:$E$33,2,FALSE)</f>
        <v>#N/A</v>
      </c>
      <c r="S31" s="43"/>
    </row>
    <row r="32" spans="1:19">
      <c r="A32" s="46">
        <v>7</v>
      </c>
      <c r="B32" s="55">
        <f>CrossTimedRunsSKI!B54</f>
        <v>47</v>
      </c>
      <c r="C32" s="36" t="str">
        <f>CrossTimedRunsSKI!C54</f>
        <v>Finlay Davies</v>
      </c>
      <c r="D32" s="36" t="str">
        <f>CrossTimedRunsSKI!D54</f>
        <v>SXPC (SSE 18256)</v>
      </c>
      <c r="E32" s="55">
        <f>CrossTimedRunsSKI!L54</f>
        <v>11.54</v>
      </c>
      <c r="G32" s="42"/>
      <c r="H32" s="45">
        <v>7</v>
      </c>
      <c r="I32" s="45">
        <f>B32</f>
        <v>47</v>
      </c>
      <c r="J32" s="45" t="e">
        <f t="shared" si="2"/>
        <v>#REF!</v>
      </c>
      <c r="K32" s="45"/>
      <c r="L32" s="42"/>
      <c r="M32" s="42"/>
      <c r="N32" s="42"/>
      <c r="O32" s="42"/>
      <c r="P32" s="42"/>
      <c r="Q32" s="43"/>
      <c r="R32" s="43" t="e">
        <f>RANK(VLOOKUP(Q32,$B$26:$E$33,4,FALSE),$E$26:$E$33,1) &amp; " " &amp; VLOOKUP(Q32,$B$26:$E$33,2,FALSE)</f>
        <v>#N/A</v>
      </c>
      <c r="S32" s="37" t="s">
        <v>20</v>
      </c>
    </row>
    <row r="33" spans="1:19">
      <c r="A33" s="46">
        <v>8</v>
      </c>
      <c r="B33" s="55">
        <f>CrossTimedRunsSKI!B55</f>
        <v>59</v>
      </c>
      <c r="C33" s="36" t="str">
        <f>CrossTimedRunsSKI!C55</f>
        <v>Tom Rascagneres</v>
      </c>
      <c r="D33" s="36" t="str">
        <f>CrossTimedRunsSKI!D55</f>
        <v>Manchester ski racing</v>
      </c>
      <c r="E33" s="55">
        <f>CrossTimedRunsSKI!L55</f>
        <v>12.1</v>
      </c>
      <c r="G33" s="42"/>
      <c r="H33" s="45">
        <v>2</v>
      </c>
      <c r="I33" s="45">
        <f>B27</f>
        <v>122</v>
      </c>
      <c r="J33" s="45" t="e">
        <f t="shared" si="2"/>
        <v>#REF!</v>
      </c>
      <c r="K33" s="62"/>
      <c r="L33" s="42"/>
      <c r="M33" s="42"/>
      <c r="N33" s="42"/>
      <c r="O33" s="42"/>
      <c r="P33" s="42"/>
      <c r="Q33" s="42"/>
      <c r="R33" s="42"/>
      <c r="S33" s="43"/>
    </row>
    <row r="43" spans="1:19">
      <c r="H43" s="57"/>
    </row>
  </sheetData>
  <mergeCells count="14">
    <mergeCell ref="A1:I1"/>
    <mergeCell ref="A2:I2"/>
    <mergeCell ref="A5:B5"/>
    <mergeCell ref="C5:F5"/>
    <mergeCell ref="A6:B6"/>
    <mergeCell ref="C6:F6"/>
    <mergeCell ref="A11:K11"/>
    <mergeCell ref="A24:K24"/>
    <mergeCell ref="A7:B7"/>
    <mergeCell ref="C7:F7"/>
    <mergeCell ref="A8:B8"/>
    <mergeCell ref="C8:F8"/>
    <mergeCell ref="A9:B9"/>
    <mergeCell ref="C9:F9"/>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64"/>
  <sheetViews>
    <sheetView topLeftCell="A13" workbookViewId="0">
      <selection activeCell="A31" sqref="A31"/>
    </sheetView>
  </sheetViews>
  <sheetFormatPr defaultRowHeight="13.2"/>
  <cols>
    <col min="1" max="1" width="9.109375" customWidth="1"/>
  </cols>
  <sheetData>
    <row r="1" spans="1:1" ht="14.4">
      <c r="A1" s="47" t="s">
        <v>32</v>
      </c>
    </row>
    <row r="2" spans="1:1" ht="14.4">
      <c r="A2" s="47"/>
    </row>
    <row r="3" spans="1:1" ht="14.4">
      <c r="A3" s="47"/>
    </row>
    <row r="4" spans="1:1" ht="14.4">
      <c r="A4" s="47"/>
    </row>
    <row r="5" spans="1:1" ht="14.4">
      <c r="A5" s="47"/>
    </row>
    <row r="6" spans="1:1" ht="14.4">
      <c r="A6" s="47"/>
    </row>
    <row r="8" spans="1:1" ht="18">
      <c r="A8" s="48" t="s">
        <v>33</v>
      </c>
    </row>
    <row r="9" spans="1:1" ht="18">
      <c r="A9" s="49" t="s">
        <v>34</v>
      </c>
    </row>
    <row r="10" spans="1:1" ht="18">
      <c r="A10" s="49" t="s">
        <v>35</v>
      </c>
    </row>
    <row r="11" spans="1:1" ht="18">
      <c r="A11" s="49" t="s">
        <v>36</v>
      </c>
    </row>
    <row r="12" spans="1:1" ht="18">
      <c r="A12" s="50" t="s">
        <v>37</v>
      </c>
    </row>
    <row r="13" spans="1:1" ht="18">
      <c r="A13" s="50" t="s">
        <v>38</v>
      </c>
    </row>
    <row r="14" spans="1:1" ht="18">
      <c r="A14" s="50" t="s">
        <v>39</v>
      </c>
    </row>
    <row r="15" spans="1:1" ht="18">
      <c r="A15" s="48" t="s">
        <v>40</v>
      </c>
    </row>
    <row r="16" spans="1:1" ht="18">
      <c r="A16" s="51" t="s">
        <v>41</v>
      </c>
    </row>
    <row r="17" spans="1:1" ht="18">
      <c r="A17" s="51" t="s">
        <v>42</v>
      </c>
    </row>
    <row r="18" spans="1:1" ht="18">
      <c r="A18" s="51" t="s">
        <v>43</v>
      </c>
    </row>
    <row r="19" spans="1:1" ht="18">
      <c r="A19" s="51" t="s">
        <v>44</v>
      </c>
    </row>
    <row r="20" spans="1:1" ht="18">
      <c r="A20" s="48" t="s">
        <v>45</v>
      </c>
    </row>
    <row r="21" spans="1:1" ht="18">
      <c r="A21" s="49" t="s">
        <v>46</v>
      </c>
    </row>
    <row r="22" spans="1:1" ht="18">
      <c r="A22" s="50" t="s">
        <v>47</v>
      </c>
    </row>
    <row r="23" spans="1:1" ht="18">
      <c r="A23" s="50" t="s">
        <v>48</v>
      </c>
    </row>
    <row r="24" spans="1:1" ht="18">
      <c r="A24" s="49" t="s">
        <v>49</v>
      </c>
    </row>
    <row r="25" spans="1:1" ht="19.8">
      <c r="A25" s="50" t="s">
        <v>50</v>
      </c>
    </row>
    <row r="26" spans="1:1" ht="18">
      <c r="A26" s="50" t="s">
        <v>70</v>
      </c>
    </row>
    <row r="27" spans="1:1" ht="18">
      <c r="A27" s="48"/>
    </row>
    <row r="28" spans="1:1" ht="18">
      <c r="A28" s="48"/>
    </row>
    <row r="29" spans="1:1" ht="18">
      <c r="A29" s="48" t="s">
        <v>51</v>
      </c>
    </row>
    <row r="30" spans="1:1" ht="18">
      <c r="A30" s="50" t="s">
        <v>71</v>
      </c>
    </row>
    <row r="31" spans="1:1" ht="18">
      <c r="A31" s="48"/>
    </row>
    <row r="32" spans="1:1" ht="18">
      <c r="A32" s="48" t="s">
        <v>52</v>
      </c>
    </row>
    <row r="34" spans="1:1" ht="14.4">
      <c r="A34" s="52" t="s">
        <v>53</v>
      </c>
    </row>
    <row r="36" spans="1:1" ht="14.4">
      <c r="A36" s="47" t="s">
        <v>54</v>
      </c>
    </row>
    <row r="38" spans="1:1" ht="14.4">
      <c r="A38" s="52" t="s">
        <v>55</v>
      </c>
    </row>
    <row r="40" spans="1:1" ht="14.4">
      <c r="A40" s="47" t="s">
        <v>56</v>
      </c>
    </row>
    <row r="42" spans="1:1" ht="14.4">
      <c r="A42" s="52" t="s">
        <v>57</v>
      </c>
    </row>
    <row r="44" spans="1:1" ht="14.4">
      <c r="A44" s="47" t="s">
        <v>58</v>
      </c>
    </row>
    <row r="46" spans="1:1" ht="14.4">
      <c r="A46" s="52" t="s">
        <v>59</v>
      </c>
    </row>
    <row r="48" spans="1:1" ht="14.4">
      <c r="A48" s="47" t="s">
        <v>60</v>
      </c>
    </row>
    <row r="50" spans="1:1" ht="14.4">
      <c r="A50" s="47" t="s">
        <v>61</v>
      </c>
    </row>
    <row r="52" spans="1:1" ht="14.4">
      <c r="A52" s="47" t="s">
        <v>62</v>
      </c>
    </row>
    <row r="54" spans="1:1" ht="14.4">
      <c r="A54" s="47" t="s">
        <v>63</v>
      </c>
    </row>
    <row r="56" spans="1:1" ht="14.4">
      <c r="A56" s="47" t="s">
        <v>64</v>
      </c>
    </row>
    <row r="58" spans="1:1" ht="14.4">
      <c r="A58" s="47" t="s">
        <v>65</v>
      </c>
    </row>
    <row r="60" spans="1:1" ht="14.4">
      <c r="A60" s="47" t="s">
        <v>66</v>
      </c>
    </row>
    <row r="62" spans="1:1" ht="14.4">
      <c r="A62" s="47" t="s">
        <v>67</v>
      </c>
    </row>
    <row r="64" spans="1:1" ht="18">
      <c r="A64" s="48"/>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dimension ref="A1:A35"/>
  <sheetViews>
    <sheetView workbookViewId="0">
      <selection sqref="A1:A35"/>
    </sheetView>
  </sheetViews>
  <sheetFormatPr defaultRowHeight="13.2"/>
  <cols>
    <col min="1" max="1" width="82.6640625" bestFit="1" customWidth="1"/>
  </cols>
  <sheetData>
    <row r="1" spans="1:1" ht="15.6">
      <c r="A1" s="64" t="s">
        <v>72</v>
      </c>
    </row>
    <row r="2" spans="1:1" ht="15.6">
      <c r="A2" s="64" t="s">
        <v>73</v>
      </c>
    </row>
    <row r="3" spans="1:1" ht="15.6">
      <c r="A3" s="64" t="s">
        <v>74</v>
      </c>
    </row>
    <row r="4" spans="1:1" ht="15.6">
      <c r="A4" s="64" t="s">
        <v>75</v>
      </c>
    </row>
    <row r="5" spans="1:1" ht="15.6">
      <c r="A5" s="64" t="s">
        <v>76</v>
      </c>
    </row>
    <row r="6" spans="1:1" ht="15.6">
      <c r="A6" s="64" t="s">
        <v>77</v>
      </c>
    </row>
    <row r="7" spans="1:1" ht="15.6">
      <c r="A7" s="64" t="s">
        <v>78</v>
      </c>
    </row>
    <row r="8" spans="1:1" ht="15.6">
      <c r="A8" s="64" t="s">
        <v>79</v>
      </c>
    </row>
    <row r="9" spans="1:1" ht="15.6">
      <c r="A9" s="64" t="s">
        <v>80</v>
      </c>
    </row>
    <row r="10" spans="1:1" ht="15.6">
      <c r="A10" s="64" t="s">
        <v>81</v>
      </c>
    </row>
    <row r="11" spans="1:1" ht="15.6">
      <c r="A11" s="64" t="s">
        <v>82</v>
      </c>
    </row>
    <row r="12" spans="1:1" ht="15.6">
      <c r="A12" s="64" t="s">
        <v>83</v>
      </c>
    </row>
    <row r="13" spans="1:1" ht="15.6">
      <c r="A13" s="64" t="s">
        <v>84</v>
      </c>
    </row>
    <row r="14" spans="1:1" ht="15.6">
      <c r="A14" s="64" t="s">
        <v>85</v>
      </c>
    </row>
    <row r="15" spans="1:1" ht="15.6">
      <c r="A15" s="64" t="s">
        <v>86</v>
      </c>
    </row>
    <row r="16" spans="1:1" ht="15.6">
      <c r="A16" s="64" t="s">
        <v>87</v>
      </c>
    </row>
    <row r="17" spans="1:1" ht="15.6">
      <c r="A17" s="64" t="s">
        <v>88</v>
      </c>
    </row>
    <row r="18" spans="1:1" ht="15.6">
      <c r="A18" s="64" t="s">
        <v>89</v>
      </c>
    </row>
    <row r="19" spans="1:1" ht="15.6">
      <c r="A19" s="64" t="s">
        <v>90</v>
      </c>
    </row>
    <row r="20" spans="1:1" ht="15.6">
      <c r="A20" s="64" t="s">
        <v>91</v>
      </c>
    </row>
    <row r="21" spans="1:1" ht="15.6">
      <c r="A21" s="64" t="s">
        <v>92</v>
      </c>
    </row>
    <row r="22" spans="1:1" ht="15.6">
      <c r="A22" s="64" t="s">
        <v>93</v>
      </c>
    </row>
    <row r="23" spans="1:1" ht="15.6">
      <c r="A23" s="64" t="s">
        <v>94</v>
      </c>
    </row>
    <row r="24" spans="1:1" ht="15.6">
      <c r="A24" s="64" t="s">
        <v>95</v>
      </c>
    </row>
    <row r="25" spans="1:1" ht="15.6">
      <c r="A25" s="64" t="s">
        <v>96</v>
      </c>
    </row>
    <row r="26" spans="1:1" ht="15.6">
      <c r="A26" s="64" t="s">
        <v>97</v>
      </c>
    </row>
    <row r="27" spans="1:1" ht="15.6">
      <c r="A27" s="64" t="s">
        <v>98</v>
      </c>
    </row>
    <row r="28" spans="1:1" ht="15.6">
      <c r="A28" s="64"/>
    </row>
    <row r="29" spans="1:1" ht="15.6">
      <c r="A29" s="64" t="s">
        <v>99</v>
      </c>
    </row>
    <row r="30" spans="1:1" ht="15.6">
      <c r="A30" s="64" t="s">
        <v>100</v>
      </c>
    </row>
    <row r="31" spans="1:1" ht="15.6">
      <c r="A31" s="64" t="s">
        <v>101</v>
      </c>
    </row>
    <row r="32" spans="1:1" ht="15.6">
      <c r="A32" s="64" t="s">
        <v>102</v>
      </c>
    </row>
    <row r="33" spans="1:1" ht="15.6">
      <c r="A33" s="64" t="s">
        <v>103</v>
      </c>
    </row>
    <row r="34" spans="1:1" ht="15.6">
      <c r="A34" s="64" t="s">
        <v>104</v>
      </c>
    </row>
    <row r="35" spans="1:1" ht="15.6">
      <c r="A35" s="64" t="s">
        <v>105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L154"/>
  <sheetViews>
    <sheetView workbookViewId="0">
      <selection activeCell="C5" sqref="C5:E9"/>
    </sheetView>
  </sheetViews>
  <sheetFormatPr defaultColWidth="11.44140625" defaultRowHeight="13.2"/>
  <cols>
    <col min="2" max="2" width="8.109375" customWidth="1"/>
    <col min="3" max="3" width="22" customWidth="1"/>
    <col min="4" max="4" width="18.44140625" customWidth="1"/>
    <col min="5" max="5" width="11.109375" customWidth="1"/>
    <col min="7" max="7" width="10.88671875" customWidth="1"/>
    <col min="8" max="8" width="24.88671875" customWidth="1"/>
  </cols>
  <sheetData>
    <row r="1" spans="1:12" ht="24.6">
      <c r="A1" s="68" t="s">
        <v>8</v>
      </c>
      <c r="B1" s="68"/>
      <c r="C1" s="68"/>
      <c r="D1" s="68"/>
      <c r="E1" s="68"/>
      <c r="F1" s="68"/>
      <c r="G1" s="68"/>
      <c r="H1" s="68"/>
      <c r="I1" s="1"/>
      <c r="J1" s="1"/>
      <c r="K1" s="1"/>
      <c r="L1" s="1"/>
    </row>
    <row r="2" spans="1:12" ht="17.399999999999999">
      <c r="A2" s="69" t="s">
        <v>16</v>
      </c>
      <c r="B2" s="69"/>
      <c r="C2" s="69"/>
      <c r="D2" s="69"/>
      <c r="E2" s="69"/>
      <c r="F2" s="69"/>
      <c r="G2" s="69"/>
      <c r="H2" s="69"/>
      <c r="I2" s="1"/>
      <c r="J2" s="1"/>
      <c r="K2" s="1"/>
      <c r="L2" s="1"/>
    </row>
    <row r="3" spans="1:12">
      <c r="A3" s="7"/>
      <c r="B3" s="1"/>
      <c r="C3" s="1"/>
      <c r="D3" s="1"/>
      <c r="E3" s="1"/>
      <c r="F3" s="1"/>
      <c r="G3" s="1"/>
      <c r="H3" s="1"/>
      <c r="I3" s="1"/>
      <c r="J3" s="1"/>
      <c r="K3" s="1"/>
      <c r="L3" s="1"/>
    </row>
    <row r="4" spans="1:12" ht="13.8" thickBot="1">
      <c r="A4" s="7"/>
      <c r="B4" s="1"/>
      <c r="C4" s="1"/>
      <c r="D4" s="1"/>
      <c r="E4" s="1"/>
      <c r="F4" s="1"/>
      <c r="G4" s="1"/>
      <c r="H4" s="1"/>
      <c r="I4" s="1"/>
      <c r="J4" s="1"/>
      <c r="K4" s="1"/>
      <c r="L4" s="1"/>
    </row>
    <row r="5" spans="1:12">
      <c r="A5" s="70" t="s">
        <v>9</v>
      </c>
      <c r="B5" s="71"/>
      <c r="C5" s="72" t="s">
        <v>173</v>
      </c>
      <c r="D5" s="72"/>
      <c r="E5" s="73"/>
      <c r="F5" s="1"/>
      <c r="G5" s="1"/>
      <c r="H5" s="1"/>
      <c r="I5" s="1"/>
      <c r="J5" s="1"/>
      <c r="K5" s="1"/>
      <c r="L5" s="1"/>
    </row>
    <row r="6" spans="1:12">
      <c r="A6" s="74" t="s">
        <v>10</v>
      </c>
      <c r="B6" s="75"/>
      <c r="C6" s="76"/>
      <c r="D6" s="76"/>
      <c r="E6" s="77"/>
      <c r="F6" s="1"/>
      <c r="G6" s="1"/>
      <c r="H6" s="1"/>
      <c r="I6" s="1"/>
      <c r="J6" s="1"/>
      <c r="K6" s="1"/>
      <c r="L6" s="1"/>
    </row>
    <row r="7" spans="1:12">
      <c r="A7" s="74" t="s">
        <v>11</v>
      </c>
      <c r="B7" s="75"/>
      <c r="C7" s="76" t="s">
        <v>170</v>
      </c>
      <c r="D7" s="76"/>
      <c r="E7" s="77"/>
      <c r="F7" s="1"/>
      <c r="G7" s="1"/>
      <c r="H7" s="1"/>
      <c r="I7" s="1"/>
      <c r="J7" s="1"/>
      <c r="K7" s="1"/>
      <c r="L7" s="1"/>
    </row>
    <row r="8" spans="1:12">
      <c r="A8" s="74" t="s">
        <v>12</v>
      </c>
      <c r="B8" s="75"/>
      <c r="C8" s="76" t="s">
        <v>171</v>
      </c>
      <c r="D8" s="76"/>
      <c r="E8" s="77"/>
      <c r="F8" s="1"/>
      <c r="G8" s="1"/>
      <c r="H8" s="1"/>
      <c r="I8" s="1"/>
      <c r="J8" s="1"/>
      <c r="K8" s="1"/>
      <c r="L8" s="1"/>
    </row>
    <row r="9" spans="1:12" ht="13.8" thickBot="1">
      <c r="A9" s="78" t="s">
        <v>13</v>
      </c>
      <c r="B9" s="79"/>
      <c r="C9" s="80" t="s">
        <v>172</v>
      </c>
      <c r="D9" s="80"/>
      <c r="E9" s="81"/>
      <c r="F9" s="1"/>
      <c r="G9" s="1"/>
      <c r="H9" s="1"/>
      <c r="I9" s="1"/>
      <c r="J9" s="1"/>
      <c r="K9" s="1"/>
      <c r="L9" s="1"/>
    </row>
    <row r="10" spans="1:12" ht="13.8" thickBot="1">
      <c r="A10" s="7"/>
      <c r="B10" s="1"/>
      <c r="C10" s="1"/>
      <c r="D10" s="1"/>
      <c r="E10" s="1"/>
      <c r="F10" s="1"/>
      <c r="G10" s="1"/>
      <c r="H10" s="1"/>
      <c r="I10" s="1"/>
      <c r="J10" s="1"/>
      <c r="K10" s="1"/>
      <c r="L10" s="1"/>
    </row>
    <row r="11" spans="1:12" ht="13.8" thickBot="1">
      <c r="A11" s="8"/>
      <c r="B11" s="5"/>
      <c r="C11" s="5"/>
      <c r="D11" s="23" t="s">
        <v>0</v>
      </c>
      <c r="E11" s="5"/>
      <c r="F11" s="5"/>
      <c r="G11" s="5"/>
      <c r="H11" s="6"/>
      <c r="I11" s="9"/>
      <c r="J11" s="9"/>
      <c r="K11" s="9"/>
      <c r="L11" s="10" t="s">
        <v>14</v>
      </c>
    </row>
    <row r="12" spans="1:12" ht="13.8" thickBot="1">
      <c r="A12" s="2" t="s">
        <v>1</v>
      </c>
      <c r="B12" s="3" t="s">
        <v>2</v>
      </c>
      <c r="C12" s="3" t="s">
        <v>180</v>
      </c>
      <c r="D12" s="3" t="s">
        <v>144</v>
      </c>
      <c r="E12" s="3"/>
      <c r="F12" s="3"/>
      <c r="G12" s="3" t="s">
        <v>5</v>
      </c>
      <c r="H12" s="4" t="s">
        <v>6</v>
      </c>
      <c r="I12" s="3" t="s">
        <v>29</v>
      </c>
      <c r="J12" s="3" t="s">
        <v>30</v>
      </c>
      <c r="K12" s="3" t="s">
        <v>31</v>
      </c>
      <c r="L12" s="24" t="s">
        <v>15</v>
      </c>
    </row>
    <row r="13" spans="1:12">
      <c r="A13" s="22">
        <f>RANK(L13,$L$13:$L$43,1)</f>
        <v>3</v>
      </c>
      <c r="B13" s="25">
        <v>98</v>
      </c>
      <c r="C13" s="25" t="s">
        <v>179</v>
      </c>
      <c r="D13" s="25" t="s">
        <v>184</v>
      </c>
      <c r="E13" s="25"/>
      <c r="F13" s="25"/>
      <c r="G13" s="25" t="s">
        <v>190</v>
      </c>
      <c r="H13" s="26" t="s">
        <v>193</v>
      </c>
      <c r="I13" s="27">
        <v>15.46</v>
      </c>
      <c r="J13" s="27">
        <v>16.32</v>
      </c>
      <c r="K13" s="27">
        <v>9999</v>
      </c>
      <c r="L13" s="28">
        <f>MIN(I13,J13,K13)</f>
        <v>15.46</v>
      </c>
    </row>
    <row r="14" spans="1:12">
      <c r="A14" s="22">
        <f>RANK(L14,$L$13:$L$43,1)</f>
        <v>7</v>
      </c>
      <c r="B14" s="25">
        <v>28</v>
      </c>
      <c r="C14" s="25" t="s">
        <v>178</v>
      </c>
      <c r="D14" s="25"/>
      <c r="E14" s="25"/>
      <c r="F14" s="25"/>
      <c r="G14" s="25" t="s">
        <v>189</v>
      </c>
      <c r="H14" s="26" t="s">
        <v>193</v>
      </c>
      <c r="I14" s="27">
        <v>29.06</v>
      </c>
      <c r="J14" s="27">
        <v>9999</v>
      </c>
      <c r="K14" s="27">
        <v>9999</v>
      </c>
      <c r="L14" s="28">
        <f>MIN(I14,J14,K14)</f>
        <v>29.06</v>
      </c>
    </row>
    <row r="15" spans="1:12">
      <c r="A15" s="22">
        <f>RANK(L15,$L$13:$L$43,1)</f>
        <v>2</v>
      </c>
      <c r="B15" s="25">
        <v>39</v>
      </c>
      <c r="C15" s="25" t="s">
        <v>176</v>
      </c>
      <c r="D15" s="25" t="s">
        <v>182</v>
      </c>
      <c r="E15" s="25"/>
      <c r="F15" s="25"/>
      <c r="G15" s="25" t="s">
        <v>187</v>
      </c>
      <c r="H15" s="26" t="s">
        <v>192</v>
      </c>
      <c r="I15" s="27">
        <v>15.35</v>
      </c>
      <c r="J15" s="27">
        <v>15.01</v>
      </c>
      <c r="K15" s="27">
        <v>9999</v>
      </c>
      <c r="L15" s="28">
        <f>MIN(I15,J15,K15)</f>
        <v>15.01</v>
      </c>
    </row>
    <row r="16" spans="1:12">
      <c r="A16" s="22">
        <f>RANK(L16,$L$13:$L$43,1)</f>
        <v>6</v>
      </c>
      <c r="B16" s="25">
        <v>121</v>
      </c>
      <c r="C16" s="25" t="s">
        <v>177</v>
      </c>
      <c r="D16" s="25" t="s">
        <v>183</v>
      </c>
      <c r="E16" s="25"/>
      <c r="F16" s="25"/>
      <c r="G16" s="25" t="s">
        <v>188</v>
      </c>
      <c r="H16" s="26" t="s">
        <v>192</v>
      </c>
      <c r="I16" s="27">
        <v>26.97</v>
      </c>
      <c r="J16" s="27">
        <v>24.7</v>
      </c>
      <c r="K16" s="27">
        <v>9999</v>
      </c>
      <c r="L16" s="28">
        <f>MIN(I16,J16,K16)</f>
        <v>24.7</v>
      </c>
    </row>
    <row r="17" spans="1:12">
      <c r="A17" s="22">
        <f>RANK(L17,$L$13:$L$43,1)</f>
        <v>1</v>
      </c>
      <c r="B17" s="25">
        <v>54</v>
      </c>
      <c r="C17" s="25" t="s">
        <v>175</v>
      </c>
      <c r="D17" s="25">
        <v>1229999</v>
      </c>
      <c r="E17" s="25"/>
      <c r="F17" s="25"/>
      <c r="G17" s="25" t="s">
        <v>186</v>
      </c>
      <c r="H17" s="26" t="s">
        <v>252</v>
      </c>
      <c r="I17" s="27">
        <v>14.01</v>
      </c>
      <c r="J17" s="27">
        <v>14.11</v>
      </c>
      <c r="K17" s="27">
        <v>9999</v>
      </c>
      <c r="L17" s="28">
        <f>MIN(I17,J17,K17)</f>
        <v>14.01</v>
      </c>
    </row>
    <row r="18" spans="1:12" ht="13.8" thickBot="1">
      <c r="A18" s="22">
        <f>RANK(L18,$L$13:$L$43,1)</f>
        <v>4</v>
      </c>
      <c r="B18" s="14">
        <v>1</v>
      </c>
      <c r="C18" s="14" t="s">
        <v>247</v>
      </c>
      <c r="D18" s="14"/>
      <c r="E18" s="14"/>
      <c r="F18" s="14"/>
      <c r="G18" s="14" t="s">
        <v>248</v>
      </c>
      <c r="H18" s="21" t="s">
        <v>249</v>
      </c>
      <c r="I18" s="27">
        <v>15.74</v>
      </c>
      <c r="J18" s="27">
        <v>16.079999999999998</v>
      </c>
      <c r="K18" s="27">
        <v>9999</v>
      </c>
      <c r="L18" s="28">
        <f>MIN(I18,J18,K18)</f>
        <v>15.74</v>
      </c>
    </row>
    <row r="19" spans="1:12">
      <c r="A19" s="22">
        <f>RANK(L19,$L$13:$L$43,1)</f>
        <v>5</v>
      </c>
      <c r="B19" s="25">
        <v>49</v>
      </c>
      <c r="C19" s="25" t="s">
        <v>174</v>
      </c>
      <c r="D19" s="25" t="s">
        <v>181</v>
      </c>
      <c r="E19" s="25"/>
      <c r="F19" s="25"/>
      <c r="G19" s="25" t="s">
        <v>185</v>
      </c>
      <c r="H19" s="26" t="s">
        <v>130</v>
      </c>
      <c r="I19" s="27">
        <v>19.12</v>
      </c>
      <c r="J19" s="27">
        <v>20.84</v>
      </c>
      <c r="K19" s="27">
        <v>9999</v>
      </c>
      <c r="L19" s="28">
        <f>MIN(I19,J19,K19)</f>
        <v>19.12</v>
      </c>
    </row>
    <row r="20" spans="1:12" hidden="1">
      <c r="A20" s="22">
        <f t="shared" ref="A13:A43" si="0">RANK(L20,$L$13:$L$43,1)</f>
        <v>8</v>
      </c>
      <c r="B20" s="25"/>
      <c r="C20" s="25"/>
      <c r="D20" s="25"/>
      <c r="E20" s="25"/>
      <c r="F20" s="25"/>
      <c r="G20" s="25"/>
      <c r="H20" s="26"/>
      <c r="I20" s="27">
        <v>9999</v>
      </c>
      <c r="J20" s="27">
        <v>9999</v>
      </c>
      <c r="K20" s="27">
        <v>9999</v>
      </c>
      <c r="L20" s="28">
        <f t="shared" ref="L15:L43" si="1">MIN(I20,J20,K20)</f>
        <v>9999</v>
      </c>
    </row>
    <row r="21" spans="1:12" hidden="1">
      <c r="A21" s="22">
        <f t="shared" si="0"/>
        <v>8</v>
      </c>
      <c r="B21" s="25"/>
      <c r="C21" s="25"/>
      <c r="D21" s="25"/>
      <c r="E21" s="25"/>
      <c r="F21" s="25"/>
      <c r="G21" s="25"/>
      <c r="H21" s="26"/>
      <c r="I21" s="27">
        <v>9999</v>
      </c>
      <c r="J21" s="27">
        <v>9999</v>
      </c>
      <c r="K21" s="27">
        <v>9999</v>
      </c>
      <c r="L21" s="28">
        <f t="shared" si="1"/>
        <v>9999</v>
      </c>
    </row>
    <row r="22" spans="1:12" hidden="1">
      <c r="A22" s="22">
        <f t="shared" si="0"/>
        <v>8</v>
      </c>
      <c r="B22" s="25"/>
      <c r="C22" s="25"/>
      <c r="D22" s="25"/>
      <c r="E22" s="25"/>
      <c r="F22" s="25"/>
      <c r="G22" s="25"/>
      <c r="H22" s="26"/>
      <c r="I22" s="27">
        <v>9999</v>
      </c>
      <c r="J22" s="27">
        <v>9999</v>
      </c>
      <c r="K22" s="27">
        <v>9999</v>
      </c>
      <c r="L22" s="28">
        <f t="shared" si="1"/>
        <v>9999</v>
      </c>
    </row>
    <row r="23" spans="1:12" hidden="1">
      <c r="A23" s="22">
        <f t="shared" si="0"/>
        <v>8</v>
      </c>
      <c r="B23" s="25"/>
      <c r="C23" s="25"/>
      <c r="D23" s="25"/>
      <c r="E23" s="25"/>
      <c r="F23" s="25"/>
      <c r="G23" s="25"/>
      <c r="H23" s="26"/>
      <c r="I23" s="27">
        <v>9999</v>
      </c>
      <c r="J23" s="27">
        <v>9999</v>
      </c>
      <c r="K23" s="27">
        <v>9999</v>
      </c>
      <c r="L23" s="28">
        <f t="shared" si="1"/>
        <v>9999</v>
      </c>
    </row>
    <row r="24" spans="1:12" hidden="1">
      <c r="A24" s="22">
        <f t="shared" si="0"/>
        <v>8</v>
      </c>
      <c r="B24" s="25"/>
      <c r="C24" s="25"/>
      <c r="D24" s="25"/>
      <c r="E24" s="25"/>
      <c r="F24" s="25"/>
      <c r="G24" s="25"/>
      <c r="H24" s="26"/>
      <c r="I24" s="27">
        <v>9999</v>
      </c>
      <c r="J24" s="27">
        <v>9999</v>
      </c>
      <c r="K24" s="27">
        <v>9999</v>
      </c>
      <c r="L24" s="28">
        <f t="shared" si="1"/>
        <v>9999</v>
      </c>
    </row>
    <row r="25" spans="1:12" hidden="1">
      <c r="A25" s="22">
        <f t="shared" si="0"/>
        <v>8</v>
      </c>
      <c r="B25" s="25"/>
      <c r="C25" s="25"/>
      <c r="D25" s="25"/>
      <c r="E25" s="25"/>
      <c r="F25" s="25"/>
      <c r="G25" s="25"/>
      <c r="H25" s="26"/>
      <c r="I25" s="27">
        <v>9999</v>
      </c>
      <c r="J25" s="27">
        <v>9999</v>
      </c>
      <c r="K25" s="27">
        <v>9999</v>
      </c>
      <c r="L25" s="28">
        <f t="shared" si="1"/>
        <v>9999</v>
      </c>
    </row>
    <row r="26" spans="1:12" hidden="1">
      <c r="A26" s="22">
        <f t="shared" si="0"/>
        <v>8</v>
      </c>
      <c r="B26" s="25"/>
      <c r="C26" s="25"/>
      <c r="D26" s="25"/>
      <c r="E26" s="25"/>
      <c r="F26" s="25"/>
      <c r="G26" s="25"/>
      <c r="H26" s="26"/>
      <c r="I26" s="27">
        <v>9999</v>
      </c>
      <c r="J26" s="27">
        <v>9999</v>
      </c>
      <c r="K26" s="27">
        <v>9999</v>
      </c>
      <c r="L26" s="28">
        <f t="shared" si="1"/>
        <v>9999</v>
      </c>
    </row>
    <row r="27" spans="1:12" hidden="1">
      <c r="A27" s="22">
        <f t="shared" si="0"/>
        <v>8</v>
      </c>
      <c r="B27" s="25"/>
      <c r="C27" s="25"/>
      <c r="D27" s="25"/>
      <c r="E27" s="25"/>
      <c r="F27" s="25"/>
      <c r="G27" s="25"/>
      <c r="H27" s="26"/>
      <c r="I27" s="27">
        <v>9999</v>
      </c>
      <c r="J27" s="27">
        <v>9999</v>
      </c>
      <c r="K27" s="27">
        <v>9999</v>
      </c>
      <c r="L27" s="28">
        <f t="shared" si="1"/>
        <v>9999</v>
      </c>
    </row>
    <row r="28" spans="1:12" hidden="1">
      <c r="A28" s="22">
        <f t="shared" si="0"/>
        <v>8</v>
      </c>
      <c r="B28" s="25"/>
      <c r="C28" s="25"/>
      <c r="D28" s="25"/>
      <c r="E28" s="25"/>
      <c r="F28" s="25"/>
      <c r="G28" s="25"/>
      <c r="H28" s="26"/>
      <c r="I28" s="27">
        <v>9999</v>
      </c>
      <c r="J28" s="27">
        <v>9999</v>
      </c>
      <c r="K28" s="27">
        <v>9999</v>
      </c>
      <c r="L28" s="28">
        <f t="shared" si="1"/>
        <v>9999</v>
      </c>
    </row>
    <row r="29" spans="1:12" hidden="1">
      <c r="A29" s="22">
        <f t="shared" si="0"/>
        <v>8</v>
      </c>
      <c r="B29" s="25"/>
      <c r="C29" s="25"/>
      <c r="D29" s="25"/>
      <c r="E29" s="25"/>
      <c r="F29" s="25"/>
      <c r="G29" s="25"/>
      <c r="H29" s="26"/>
      <c r="I29" s="27">
        <v>9999</v>
      </c>
      <c r="J29" s="27">
        <v>9999</v>
      </c>
      <c r="K29" s="27">
        <v>9999</v>
      </c>
      <c r="L29" s="28">
        <f t="shared" si="1"/>
        <v>9999</v>
      </c>
    </row>
    <row r="30" spans="1:12" hidden="1">
      <c r="A30" s="22">
        <f t="shared" si="0"/>
        <v>8</v>
      </c>
      <c r="B30" s="25"/>
      <c r="C30" s="25"/>
      <c r="D30" s="25"/>
      <c r="E30" s="25"/>
      <c r="F30" s="25"/>
      <c r="G30" s="25"/>
      <c r="H30" s="26"/>
      <c r="I30" s="27">
        <v>9999</v>
      </c>
      <c r="J30" s="27">
        <v>9999</v>
      </c>
      <c r="K30" s="27">
        <v>9999</v>
      </c>
      <c r="L30" s="28">
        <f t="shared" si="1"/>
        <v>9999</v>
      </c>
    </row>
    <row r="31" spans="1:12" hidden="1">
      <c r="A31" s="22">
        <f t="shared" si="0"/>
        <v>8</v>
      </c>
      <c r="B31" s="25"/>
      <c r="C31" s="25"/>
      <c r="D31" s="25"/>
      <c r="E31" s="25"/>
      <c r="F31" s="25"/>
      <c r="G31" s="25"/>
      <c r="H31" s="26"/>
      <c r="I31" s="27">
        <v>9999</v>
      </c>
      <c r="J31" s="27">
        <v>9999</v>
      </c>
      <c r="K31" s="27">
        <v>9999</v>
      </c>
      <c r="L31" s="28">
        <f t="shared" si="1"/>
        <v>9999</v>
      </c>
    </row>
    <row r="32" spans="1:12" hidden="1">
      <c r="A32" s="22">
        <f t="shared" si="0"/>
        <v>8</v>
      </c>
      <c r="B32" s="25"/>
      <c r="C32" s="25"/>
      <c r="D32" s="25"/>
      <c r="E32" s="25"/>
      <c r="F32" s="25"/>
      <c r="G32" s="25"/>
      <c r="H32" s="26"/>
      <c r="I32" s="27">
        <v>9999</v>
      </c>
      <c r="J32" s="27">
        <v>9999</v>
      </c>
      <c r="K32" s="27">
        <v>9999</v>
      </c>
      <c r="L32" s="28">
        <f t="shared" si="1"/>
        <v>9999</v>
      </c>
    </row>
    <row r="33" spans="1:12" hidden="1">
      <c r="A33" s="22">
        <f t="shared" si="0"/>
        <v>8</v>
      </c>
      <c r="B33" s="25"/>
      <c r="C33" s="25"/>
      <c r="D33" s="25"/>
      <c r="E33" s="25"/>
      <c r="F33" s="25"/>
      <c r="G33" s="25"/>
      <c r="H33" s="26"/>
      <c r="I33" s="27">
        <v>9999</v>
      </c>
      <c r="J33" s="27">
        <v>9999</v>
      </c>
      <c r="K33" s="27">
        <v>9999</v>
      </c>
      <c r="L33" s="28">
        <f t="shared" si="1"/>
        <v>9999</v>
      </c>
    </row>
    <row r="34" spans="1:12" hidden="1">
      <c r="A34" s="22">
        <f t="shared" si="0"/>
        <v>8</v>
      </c>
      <c r="B34" s="25"/>
      <c r="C34" s="25"/>
      <c r="D34" s="25"/>
      <c r="E34" s="25"/>
      <c r="F34" s="25"/>
      <c r="G34" s="25"/>
      <c r="H34" s="26"/>
      <c r="I34" s="27">
        <v>9999</v>
      </c>
      <c r="J34" s="27">
        <v>9999</v>
      </c>
      <c r="K34" s="27">
        <v>9999</v>
      </c>
      <c r="L34" s="28">
        <f t="shared" si="1"/>
        <v>9999</v>
      </c>
    </row>
    <row r="35" spans="1:12" hidden="1">
      <c r="A35" s="22">
        <f t="shared" si="0"/>
        <v>8</v>
      </c>
      <c r="B35" s="25"/>
      <c r="C35" s="25"/>
      <c r="D35" s="25"/>
      <c r="E35" s="25"/>
      <c r="F35" s="25"/>
      <c r="G35" s="25"/>
      <c r="H35" s="26"/>
      <c r="I35" s="27">
        <v>9999</v>
      </c>
      <c r="J35" s="27">
        <v>9999</v>
      </c>
      <c r="K35" s="27">
        <v>9999</v>
      </c>
      <c r="L35" s="28">
        <f t="shared" si="1"/>
        <v>9999</v>
      </c>
    </row>
    <row r="36" spans="1:12" hidden="1">
      <c r="A36" s="22">
        <f t="shared" si="0"/>
        <v>8</v>
      </c>
      <c r="B36" s="25"/>
      <c r="C36" s="25"/>
      <c r="D36" s="25"/>
      <c r="E36" s="25"/>
      <c r="F36" s="25"/>
      <c r="G36" s="25"/>
      <c r="H36" s="26"/>
      <c r="I36" s="27">
        <v>9999</v>
      </c>
      <c r="J36" s="27">
        <v>9999</v>
      </c>
      <c r="K36" s="27">
        <v>9999</v>
      </c>
      <c r="L36" s="28">
        <f t="shared" si="1"/>
        <v>9999</v>
      </c>
    </row>
    <row r="37" spans="1:12" hidden="1">
      <c r="A37" s="22">
        <f t="shared" si="0"/>
        <v>8</v>
      </c>
      <c r="B37" s="25"/>
      <c r="C37" s="25"/>
      <c r="D37" s="25"/>
      <c r="E37" s="25"/>
      <c r="F37" s="25"/>
      <c r="G37" s="25"/>
      <c r="H37" s="26"/>
      <c r="I37" s="27">
        <v>9999</v>
      </c>
      <c r="J37" s="27">
        <v>9999</v>
      </c>
      <c r="K37" s="27">
        <v>9999</v>
      </c>
      <c r="L37" s="28">
        <f t="shared" si="1"/>
        <v>9999</v>
      </c>
    </row>
    <row r="38" spans="1:12" hidden="1">
      <c r="A38" s="22">
        <f t="shared" si="0"/>
        <v>8</v>
      </c>
      <c r="B38" s="25"/>
      <c r="C38" s="25"/>
      <c r="D38" s="25"/>
      <c r="E38" s="25"/>
      <c r="F38" s="25"/>
      <c r="G38" s="25"/>
      <c r="H38" s="26"/>
      <c r="I38" s="27">
        <v>9999</v>
      </c>
      <c r="J38" s="27">
        <v>9999</v>
      </c>
      <c r="K38" s="27">
        <v>9999</v>
      </c>
      <c r="L38" s="28">
        <f t="shared" si="1"/>
        <v>9999</v>
      </c>
    </row>
    <row r="39" spans="1:12" hidden="1">
      <c r="A39" s="22">
        <f t="shared" si="0"/>
        <v>8</v>
      </c>
      <c r="B39" s="25"/>
      <c r="C39" s="25"/>
      <c r="D39" s="25"/>
      <c r="E39" s="25"/>
      <c r="F39" s="25"/>
      <c r="G39" s="25"/>
      <c r="H39" s="26"/>
      <c r="I39" s="27">
        <v>9999</v>
      </c>
      <c r="J39" s="27">
        <v>9999</v>
      </c>
      <c r="K39" s="27">
        <v>9999</v>
      </c>
      <c r="L39" s="28">
        <f t="shared" si="1"/>
        <v>9999</v>
      </c>
    </row>
    <row r="40" spans="1:12" hidden="1">
      <c r="A40" s="22">
        <f t="shared" si="0"/>
        <v>8</v>
      </c>
      <c r="B40" s="25"/>
      <c r="C40" s="25"/>
      <c r="D40" s="25"/>
      <c r="E40" s="25"/>
      <c r="F40" s="25"/>
      <c r="G40" s="25"/>
      <c r="H40" s="26"/>
      <c r="I40" s="27">
        <v>9999</v>
      </c>
      <c r="J40" s="27">
        <v>9999</v>
      </c>
      <c r="K40" s="27">
        <v>9999</v>
      </c>
      <c r="L40" s="28">
        <f t="shared" si="1"/>
        <v>9999</v>
      </c>
    </row>
    <row r="41" spans="1:12" hidden="1">
      <c r="A41" s="22">
        <f t="shared" si="0"/>
        <v>8</v>
      </c>
      <c r="B41" s="25"/>
      <c r="C41" s="25"/>
      <c r="D41" s="25"/>
      <c r="E41" s="25"/>
      <c r="F41" s="25"/>
      <c r="G41" s="25"/>
      <c r="H41" s="26"/>
      <c r="I41" s="27">
        <v>9999</v>
      </c>
      <c r="J41" s="27">
        <v>9999</v>
      </c>
      <c r="K41" s="27">
        <v>9999</v>
      </c>
      <c r="L41" s="28">
        <f t="shared" si="1"/>
        <v>9999</v>
      </c>
    </row>
    <row r="42" spans="1:12" hidden="1">
      <c r="A42" s="22">
        <f t="shared" si="0"/>
        <v>8</v>
      </c>
      <c r="B42" s="25"/>
      <c r="C42" s="25"/>
      <c r="D42" s="25"/>
      <c r="E42" s="25"/>
      <c r="F42" s="25"/>
      <c r="G42" s="25"/>
      <c r="H42" s="26"/>
      <c r="I42" s="27">
        <v>9999</v>
      </c>
      <c r="J42" s="27">
        <v>9999</v>
      </c>
      <c r="K42" s="27">
        <v>9999</v>
      </c>
      <c r="L42" s="28">
        <f t="shared" si="1"/>
        <v>9999</v>
      </c>
    </row>
    <row r="43" spans="1:12" ht="13.8" hidden="1" thickBot="1">
      <c r="A43" s="22">
        <f t="shared" si="0"/>
        <v>8</v>
      </c>
      <c r="B43" s="29"/>
      <c r="C43" s="29"/>
      <c r="D43" s="29"/>
      <c r="E43" s="29"/>
      <c r="F43" s="29"/>
      <c r="G43" s="29"/>
      <c r="H43" s="30"/>
      <c r="I43" s="27">
        <v>9999</v>
      </c>
      <c r="J43" s="27">
        <v>9999</v>
      </c>
      <c r="K43" s="27">
        <v>9999</v>
      </c>
      <c r="L43" s="28">
        <f t="shared" si="1"/>
        <v>9999</v>
      </c>
    </row>
    <row r="44" spans="1:12" ht="13.8" thickBot="1">
      <c r="A44" s="7"/>
      <c r="B44" s="1"/>
      <c r="C44" s="1"/>
      <c r="D44" s="1"/>
      <c r="E44" s="1"/>
      <c r="F44" s="1"/>
      <c r="G44" s="1"/>
      <c r="H44" s="1"/>
      <c r="I44" s="1"/>
      <c r="J44" s="1"/>
      <c r="K44" s="1"/>
      <c r="L44" s="1"/>
    </row>
    <row r="45" spans="1:12" ht="13.8" thickBot="1">
      <c r="A45" s="12"/>
      <c r="B45" s="11"/>
      <c r="C45" s="9"/>
      <c r="D45" s="31" t="s">
        <v>7</v>
      </c>
      <c r="E45" s="9"/>
      <c r="F45" s="9"/>
      <c r="G45" s="9"/>
      <c r="H45" s="10"/>
      <c r="I45" s="9"/>
      <c r="J45" s="9"/>
      <c r="K45" s="9"/>
      <c r="L45" s="10" t="s">
        <v>14</v>
      </c>
    </row>
    <row r="46" spans="1:12" ht="13.8" thickBot="1">
      <c r="A46" s="2"/>
      <c r="B46" s="3" t="s">
        <v>2</v>
      </c>
      <c r="C46" s="3" t="s">
        <v>180</v>
      </c>
      <c r="D46" s="3" t="s">
        <v>144</v>
      </c>
      <c r="E46" s="3"/>
      <c r="F46" s="3"/>
      <c r="G46" s="3" t="s">
        <v>5</v>
      </c>
      <c r="H46" s="4" t="s">
        <v>6</v>
      </c>
      <c r="I46" s="3" t="s">
        <v>29</v>
      </c>
      <c r="J46" s="3" t="s">
        <v>30</v>
      </c>
      <c r="K46" s="3" t="s">
        <v>31</v>
      </c>
      <c r="L46" s="24" t="s">
        <v>15</v>
      </c>
    </row>
    <row r="47" spans="1:12">
      <c r="A47" s="22">
        <f>RANK(L47,$L$47:$L$145,1)</f>
        <v>5</v>
      </c>
      <c r="B47" s="32">
        <v>64</v>
      </c>
      <c r="C47" s="25" t="s">
        <v>212</v>
      </c>
      <c r="D47" s="25"/>
      <c r="E47" s="25"/>
      <c r="F47" s="25"/>
      <c r="G47" s="25" t="s">
        <v>237</v>
      </c>
      <c r="H47" s="26" t="s">
        <v>134</v>
      </c>
      <c r="I47" s="27">
        <v>14.17</v>
      </c>
      <c r="J47" s="27">
        <v>13.7</v>
      </c>
      <c r="K47" s="27">
        <v>9999</v>
      </c>
      <c r="L47" s="28">
        <f>MIN(I47,J47,K47)</f>
        <v>13.7</v>
      </c>
    </row>
    <row r="48" spans="1:12">
      <c r="A48" s="22">
        <f>RANK(L48,$L$47:$L$145,1)</f>
        <v>14</v>
      </c>
      <c r="B48" s="32">
        <v>82</v>
      </c>
      <c r="C48" s="25" t="s">
        <v>213</v>
      </c>
      <c r="D48" s="25" t="s">
        <v>142</v>
      </c>
      <c r="E48" s="25"/>
      <c r="F48" s="25"/>
      <c r="G48" s="25" t="s">
        <v>238</v>
      </c>
      <c r="H48" s="26" t="s">
        <v>134</v>
      </c>
      <c r="I48" s="27">
        <v>16.350000000000001</v>
      </c>
      <c r="J48" s="27">
        <v>21.75</v>
      </c>
      <c r="K48" s="27">
        <v>9999</v>
      </c>
      <c r="L48" s="28">
        <f>MIN(I48,J48,K48)</f>
        <v>16.350000000000001</v>
      </c>
    </row>
    <row r="49" spans="1:12">
      <c r="A49" s="22">
        <f>RANK(L49,$L$47:$L$145,1)</f>
        <v>20</v>
      </c>
      <c r="B49" s="32">
        <v>70</v>
      </c>
      <c r="C49" s="25" t="s">
        <v>211</v>
      </c>
      <c r="D49" s="25" t="s">
        <v>183</v>
      </c>
      <c r="E49" s="25"/>
      <c r="F49" s="25"/>
      <c r="G49" s="25" t="s">
        <v>236</v>
      </c>
      <c r="H49" s="26" t="s">
        <v>243</v>
      </c>
      <c r="I49" s="27">
        <v>9999</v>
      </c>
      <c r="J49" s="27">
        <v>9999</v>
      </c>
      <c r="K49" s="27">
        <v>9999</v>
      </c>
      <c r="L49" s="28">
        <f>MIN(I49,J49,K49)</f>
        <v>9999</v>
      </c>
    </row>
    <row r="50" spans="1:12">
      <c r="A50" s="22">
        <f>RANK(L50,$L$47:$L$145,1)</f>
        <v>16</v>
      </c>
      <c r="B50" s="32">
        <v>75</v>
      </c>
      <c r="C50" s="25" t="s">
        <v>210</v>
      </c>
      <c r="D50" s="25"/>
      <c r="E50" s="25"/>
      <c r="F50" s="25"/>
      <c r="G50" s="25" t="s">
        <v>235</v>
      </c>
      <c r="H50" s="26" t="s">
        <v>242</v>
      </c>
      <c r="I50" s="27">
        <v>18.61</v>
      </c>
      <c r="J50" s="27">
        <v>24.19</v>
      </c>
      <c r="K50" s="27">
        <v>9999</v>
      </c>
      <c r="L50" s="28">
        <f>MIN(I50,J50,K50)</f>
        <v>18.61</v>
      </c>
    </row>
    <row r="51" spans="1:12">
      <c r="A51" s="22">
        <f>RANK(L51,$L$47:$L$145,1)</f>
        <v>20</v>
      </c>
      <c r="B51" s="32">
        <v>67</v>
      </c>
      <c r="C51" s="25" t="s">
        <v>209</v>
      </c>
      <c r="D51" s="25" t="s">
        <v>218</v>
      </c>
      <c r="E51" s="25"/>
      <c r="F51" s="25"/>
      <c r="G51" s="25" t="s">
        <v>234</v>
      </c>
      <c r="H51" s="26" t="s">
        <v>241</v>
      </c>
      <c r="I51" s="27">
        <v>9999</v>
      </c>
      <c r="J51" s="27">
        <v>9999</v>
      </c>
      <c r="K51" s="27">
        <v>9999</v>
      </c>
      <c r="L51" s="28">
        <f>MIN(I51,J51,K51)</f>
        <v>9999</v>
      </c>
    </row>
    <row r="52" spans="1:12">
      <c r="A52" s="22">
        <f>RANK(L52,$L$47:$L$145,1)</f>
        <v>9</v>
      </c>
      <c r="B52" s="32">
        <v>76</v>
      </c>
      <c r="C52" s="25" t="s">
        <v>207</v>
      </c>
      <c r="D52" s="25" t="s">
        <v>217</v>
      </c>
      <c r="E52" s="25"/>
      <c r="F52" s="25"/>
      <c r="G52" s="25" t="s">
        <v>232</v>
      </c>
      <c r="H52" s="26" t="s">
        <v>133</v>
      </c>
      <c r="I52" s="27">
        <v>15.51</v>
      </c>
      <c r="J52" s="27">
        <v>14.93</v>
      </c>
      <c r="K52" s="27">
        <v>9999</v>
      </c>
      <c r="L52" s="28">
        <f>MIN(I52,J52,K52)</f>
        <v>14.93</v>
      </c>
    </row>
    <row r="53" spans="1:12">
      <c r="A53" s="22">
        <f>RANK(L53,$L$47:$L$145,1)</f>
        <v>1</v>
      </c>
      <c r="B53" s="32">
        <v>71</v>
      </c>
      <c r="C53" s="25" t="s">
        <v>208</v>
      </c>
      <c r="D53" s="25"/>
      <c r="E53" s="25"/>
      <c r="F53" s="25"/>
      <c r="G53" s="25" t="s">
        <v>233</v>
      </c>
      <c r="H53" s="26" t="s">
        <v>133</v>
      </c>
      <c r="I53" s="27">
        <v>13.11</v>
      </c>
      <c r="J53" s="27">
        <v>13.7</v>
      </c>
      <c r="K53" s="27">
        <v>9999</v>
      </c>
      <c r="L53" s="28">
        <f>MIN(I53,J53,K53)</f>
        <v>13.11</v>
      </c>
    </row>
    <row r="54" spans="1:12">
      <c r="A54" s="22">
        <f>RANK(L54,$L$47:$L$145,1)</f>
        <v>4</v>
      </c>
      <c r="B54" s="32">
        <v>85</v>
      </c>
      <c r="C54" s="25" t="s">
        <v>204</v>
      </c>
      <c r="D54" s="25"/>
      <c r="E54" s="25"/>
      <c r="F54" s="25"/>
      <c r="G54" s="25" t="s">
        <v>229</v>
      </c>
      <c r="H54" s="26" t="s">
        <v>193</v>
      </c>
      <c r="I54" s="27">
        <v>13.62</v>
      </c>
      <c r="J54" s="27">
        <v>13.8</v>
      </c>
      <c r="K54" s="27">
        <v>9999</v>
      </c>
      <c r="L54" s="28">
        <f>MIN(I54,J54,K54)</f>
        <v>13.62</v>
      </c>
    </row>
    <row r="55" spans="1:12">
      <c r="A55" s="22">
        <f>RANK(L55,$L$47:$L$145,1)</f>
        <v>3</v>
      </c>
      <c r="B55" s="32">
        <v>86</v>
      </c>
      <c r="C55" s="25" t="s">
        <v>205</v>
      </c>
      <c r="D55" s="25"/>
      <c r="E55" s="25"/>
      <c r="F55" s="25"/>
      <c r="G55" s="25" t="s">
        <v>230</v>
      </c>
      <c r="H55" s="26" t="s">
        <v>193</v>
      </c>
      <c r="I55" s="27">
        <v>13.5</v>
      </c>
      <c r="J55" s="27">
        <v>13.69</v>
      </c>
      <c r="K55" s="27">
        <v>9999</v>
      </c>
      <c r="L55" s="28">
        <f>MIN(I55,J55,K55)</f>
        <v>13.5</v>
      </c>
    </row>
    <row r="56" spans="1:12">
      <c r="A56" s="22">
        <f>RANK(L56,$L$47:$L$145,1)</f>
        <v>6</v>
      </c>
      <c r="B56" s="32">
        <v>83</v>
      </c>
      <c r="C56" s="25" t="s">
        <v>206</v>
      </c>
      <c r="D56" s="25"/>
      <c r="E56" s="25"/>
      <c r="F56" s="25"/>
      <c r="G56" s="25" t="s">
        <v>231</v>
      </c>
      <c r="H56" s="26" t="s">
        <v>193</v>
      </c>
      <c r="I56" s="27">
        <v>21.34</v>
      </c>
      <c r="J56" s="27">
        <v>14.09</v>
      </c>
      <c r="K56" s="27">
        <v>9999</v>
      </c>
      <c r="L56" s="28">
        <f>MIN(I56,J56,K56)</f>
        <v>14.09</v>
      </c>
    </row>
    <row r="57" spans="1:12">
      <c r="A57" s="22">
        <f>RANK(L57,$L$47:$L$145,1)</f>
        <v>2</v>
      </c>
      <c r="B57" s="32">
        <v>77</v>
      </c>
      <c r="C57" s="25" t="s">
        <v>203</v>
      </c>
      <c r="D57" s="25">
        <v>22205</v>
      </c>
      <c r="E57" s="25"/>
      <c r="F57" s="25"/>
      <c r="G57" s="25" t="s">
        <v>228</v>
      </c>
      <c r="H57" s="26" t="s">
        <v>254</v>
      </c>
      <c r="I57" s="27">
        <v>13.35</v>
      </c>
      <c r="J57" s="27">
        <v>13.46</v>
      </c>
      <c r="K57" s="27">
        <v>9999</v>
      </c>
      <c r="L57" s="28">
        <f>MIN(I57,J57,K57)</f>
        <v>13.35</v>
      </c>
    </row>
    <row r="58" spans="1:12" ht="13.8" thickBot="1">
      <c r="A58" s="22">
        <f>RANK(L58,$L$47:$L$145,1)</f>
        <v>7</v>
      </c>
      <c r="B58" s="13">
        <v>65</v>
      </c>
      <c r="C58" s="14" t="s">
        <v>202</v>
      </c>
      <c r="D58" s="14" t="s">
        <v>216</v>
      </c>
      <c r="E58" s="14"/>
      <c r="F58" s="14"/>
      <c r="G58" s="14" t="s">
        <v>227</v>
      </c>
      <c r="H58" s="21" t="s">
        <v>253</v>
      </c>
      <c r="I58" s="27">
        <v>14.39</v>
      </c>
      <c r="J58" s="27">
        <v>14.18</v>
      </c>
      <c r="K58" s="27">
        <v>9999</v>
      </c>
      <c r="L58" s="28">
        <f>MIN(I58,J58,K58)</f>
        <v>14.18</v>
      </c>
    </row>
    <row r="59" spans="1:12">
      <c r="A59" s="22">
        <f>RANK(L59,$L$47:$L$145,1)</f>
        <v>19</v>
      </c>
      <c r="B59" s="15">
        <v>10</v>
      </c>
      <c r="C59" s="16" t="s">
        <v>201</v>
      </c>
      <c r="D59" s="16" t="s">
        <v>215</v>
      </c>
      <c r="E59" s="16"/>
      <c r="F59" s="16"/>
      <c r="G59" s="16" t="s">
        <v>226</v>
      </c>
      <c r="H59" s="19" t="s">
        <v>131</v>
      </c>
      <c r="I59" s="27">
        <v>9999</v>
      </c>
      <c r="J59" s="27">
        <v>25</v>
      </c>
      <c r="K59" s="27">
        <v>9999</v>
      </c>
      <c r="L59" s="28">
        <f>MIN(I59,J59,K59)</f>
        <v>25</v>
      </c>
    </row>
    <row r="60" spans="1:12">
      <c r="A60" s="22">
        <f>RANK(L60,$L$47:$L$145,1)</f>
        <v>10</v>
      </c>
      <c r="B60" s="32">
        <v>78</v>
      </c>
      <c r="C60" s="25" t="s">
        <v>198</v>
      </c>
      <c r="D60" s="25"/>
      <c r="E60" s="25"/>
      <c r="F60" s="25"/>
      <c r="G60" s="25" t="s">
        <v>223</v>
      </c>
      <c r="H60" s="26" t="s">
        <v>191</v>
      </c>
      <c r="I60" s="27">
        <v>15.1</v>
      </c>
      <c r="J60" s="27">
        <v>15.23</v>
      </c>
      <c r="K60" s="27">
        <v>9999</v>
      </c>
      <c r="L60" s="28">
        <f>MIN(I60,J60,K60)</f>
        <v>15.1</v>
      </c>
    </row>
    <row r="61" spans="1:12">
      <c r="A61" s="22">
        <f>RANK(L61,$L$47:$L$145,1)</f>
        <v>12</v>
      </c>
      <c r="B61" s="32">
        <v>102</v>
      </c>
      <c r="C61" s="25" t="s">
        <v>199</v>
      </c>
      <c r="D61" s="25"/>
      <c r="E61" s="25"/>
      <c r="F61" s="25"/>
      <c r="G61" s="25" t="s">
        <v>224</v>
      </c>
      <c r="H61" s="26" t="s">
        <v>191</v>
      </c>
      <c r="I61" s="27">
        <v>15.8</v>
      </c>
      <c r="J61" s="27">
        <v>16.21</v>
      </c>
      <c r="K61" s="27">
        <v>9999</v>
      </c>
      <c r="L61" s="28">
        <f>MIN(I61,J61,K61)</f>
        <v>15.8</v>
      </c>
    </row>
    <row r="62" spans="1:12">
      <c r="A62" s="22">
        <f>RANK(L62,$L$47:$L$145,1)</f>
        <v>13</v>
      </c>
      <c r="B62" s="32">
        <v>88</v>
      </c>
      <c r="C62" s="25" t="s">
        <v>200</v>
      </c>
      <c r="D62" s="25" t="s">
        <v>214</v>
      </c>
      <c r="E62" s="25"/>
      <c r="F62" s="25"/>
      <c r="G62" s="25" t="s">
        <v>225</v>
      </c>
      <c r="H62" s="26" t="s">
        <v>130</v>
      </c>
      <c r="I62" s="27">
        <v>16.7</v>
      </c>
      <c r="J62" s="27">
        <v>16.34</v>
      </c>
      <c r="K62" s="27">
        <v>9999</v>
      </c>
      <c r="L62" s="28">
        <f>MIN(I62,J62,K62)</f>
        <v>16.34</v>
      </c>
    </row>
    <row r="63" spans="1:12">
      <c r="A63" s="22">
        <f>RANK(L63,$L$47:$L$145,1)</f>
        <v>18</v>
      </c>
      <c r="B63" s="32">
        <v>6</v>
      </c>
      <c r="C63" s="25" t="s">
        <v>195</v>
      </c>
      <c r="D63" s="25" t="s">
        <v>142</v>
      </c>
      <c r="E63" s="25"/>
      <c r="F63" s="25"/>
      <c r="G63" s="25" t="s">
        <v>220</v>
      </c>
      <c r="H63" s="26" t="s">
        <v>240</v>
      </c>
      <c r="I63" s="27">
        <v>30.26</v>
      </c>
      <c r="J63" s="27">
        <v>23.69</v>
      </c>
      <c r="K63" s="27">
        <v>9999</v>
      </c>
      <c r="L63" s="28">
        <f>MIN(I63,J63,K63)</f>
        <v>23.69</v>
      </c>
    </row>
    <row r="64" spans="1:12">
      <c r="A64" s="22">
        <f>RANK(L64,$L$47:$L$145,1)</f>
        <v>8</v>
      </c>
      <c r="B64" s="32">
        <v>55</v>
      </c>
      <c r="C64" s="25" t="s">
        <v>196</v>
      </c>
      <c r="D64" s="25">
        <v>22319</v>
      </c>
      <c r="E64" s="25"/>
      <c r="F64" s="25"/>
      <c r="G64" s="25" t="s">
        <v>221</v>
      </c>
      <c r="H64" s="26" t="s">
        <v>240</v>
      </c>
      <c r="I64" s="27">
        <v>14.62</v>
      </c>
      <c r="J64" s="27">
        <v>14.73</v>
      </c>
      <c r="K64" s="27">
        <v>9999</v>
      </c>
      <c r="L64" s="28">
        <f>MIN(I64,J64,K64)</f>
        <v>14.62</v>
      </c>
    </row>
    <row r="65" spans="1:12">
      <c r="A65" s="22">
        <f>RANK(L65,$L$47:$L$145,1)</f>
        <v>15</v>
      </c>
      <c r="B65" s="32">
        <v>130</v>
      </c>
      <c r="C65" s="25" t="s">
        <v>250</v>
      </c>
      <c r="D65" s="25"/>
      <c r="E65" s="25"/>
      <c r="F65" s="25"/>
      <c r="G65" s="25" t="s">
        <v>251</v>
      </c>
      <c r="H65" s="26" t="s">
        <v>240</v>
      </c>
      <c r="I65" s="27">
        <v>16.420000000000002</v>
      </c>
      <c r="J65" s="27">
        <v>16.43</v>
      </c>
      <c r="K65" s="27">
        <v>9999</v>
      </c>
      <c r="L65" s="28">
        <f>MIN(I65,J65,K65)</f>
        <v>16.420000000000002</v>
      </c>
    </row>
    <row r="66" spans="1:12">
      <c r="A66" s="22">
        <f>RANK(L66,$L$47:$L$145,1)</f>
        <v>17</v>
      </c>
      <c r="B66" s="32">
        <v>106</v>
      </c>
      <c r="C66" s="25" t="s">
        <v>194</v>
      </c>
      <c r="D66" s="25" t="s">
        <v>136</v>
      </c>
      <c r="E66" s="25"/>
      <c r="F66" s="25"/>
      <c r="G66" s="25" t="s">
        <v>219</v>
      </c>
      <c r="H66" s="26" t="s">
        <v>239</v>
      </c>
      <c r="I66" s="27">
        <v>20.77</v>
      </c>
      <c r="J66" s="27">
        <v>22.86</v>
      </c>
      <c r="K66" s="27">
        <v>9999</v>
      </c>
      <c r="L66" s="28">
        <f>MIN(I66,J66,K66)</f>
        <v>20.77</v>
      </c>
    </row>
    <row r="67" spans="1:12">
      <c r="A67" s="22">
        <f>RANK(L67,$L$47:$L$145,1)</f>
        <v>11</v>
      </c>
      <c r="B67" s="32">
        <v>40</v>
      </c>
      <c r="C67" s="25" t="s">
        <v>197</v>
      </c>
      <c r="D67" s="25"/>
      <c r="E67" s="25"/>
      <c r="F67" s="25"/>
      <c r="G67" s="25" t="s">
        <v>222</v>
      </c>
      <c r="H67" s="26" t="s">
        <v>239</v>
      </c>
      <c r="I67" s="27">
        <v>15.67</v>
      </c>
      <c r="J67" s="27">
        <v>18.12</v>
      </c>
      <c r="K67" s="27">
        <v>9999</v>
      </c>
      <c r="L67" s="28">
        <f>MIN(I67,J67,K67)</f>
        <v>15.67</v>
      </c>
    </row>
    <row r="68" spans="1:12" hidden="1">
      <c r="A68" s="22">
        <f t="shared" ref="A47:A78" si="2">RANK(L68,$L$47:$L$145,1)</f>
        <v>20</v>
      </c>
      <c r="B68" s="32"/>
      <c r="C68" s="25"/>
      <c r="D68" s="25"/>
      <c r="E68" s="25"/>
      <c r="F68" s="25"/>
      <c r="G68" s="25"/>
      <c r="H68" s="26"/>
      <c r="I68" s="27">
        <v>9999</v>
      </c>
      <c r="J68" s="27">
        <v>9999</v>
      </c>
      <c r="K68" s="27">
        <v>9999</v>
      </c>
      <c r="L68" s="28">
        <f t="shared" ref="L48:L110" si="3">MIN(I68,J68,K68)</f>
        <v>9999</v>
      </c>
    </row>
    <row r="69" spans="1:12" hidden="1">
      <c r="A69" s="22">
        <f t="shared" si="2"/>
        <v>20</v>
      </c>
      <c r="B69" s="32"/>
      <c r="C69" s="25"/>
      <c r="D69" s="25"/>
      <c r="E69" s="25"/>
      <c r="F69" s="25"/>
      <c r="G69" s="25"/>
      <c r="H69" s="26"/>
      <c r="I69" s="27">
        <v>9999</v>
      </c>
      <c r="J69" s="27">
        <v>9999</v>
      </c>
      <c r="K69" s="27">
        <v>9999</v>
      </c>
      <c r="L69" s="28">
        <f t="shared" si="3"/>
        <v>9999</v>
      </c>
    </row>
    <row r="70" spans="1:12" hidden="1">
      <c r="A70" s="22">
        <f t="shared" si="2"/>
        <v>20</v>
      </c>
      <c r="B70" s="32"/>
      <c r="C70" s="25"/>
      <c r="D70" s="25"/>
      <c r="E70" s="25"/>
      <c r="F70" s="25"/>
      <c r="G70" s="25"/>
      <c r="H70" s="26"/>
      <c r="I70" s="27">
        <v>9999</v>
      </c>
      <c r="J70" s="27">
        <v>9999</v>
      </c>
      <c r="K70" s="27">
        <v>9999</v>
      </c>
      <c r="L70" s="28">
        <f t="shared" si="3"/>
        <v>9999</v>
      </c>
    </row>
    <row r="71" spans="1:12" hidden="1">
      <c r="A71" s="22">
        <f t="shared" si="2"/>
        <v>20</v>
      </c>
      <c r="B71" s="32"/>
      <c r="C71" s="25"/>
      <c r="D71" s="25"/>
      <c r="E71" s="25"/>
      <c r="F71" s="25"/>
      <c r="G71" s="25"/>
      <c r="H71" s="26"/>
      <c r="I71" s="27">
        <v>9999</v>
      </c>
      <c r="J71" s="27">
        <v>9999</v>
      </c>
      <c r="K71" s="27">
        <v>9999</v>
      </c>
      <c r="L71" s="28">
        <f t="shared" si="3"/>
        <v>9999</v>
      </c>
    </row>
    <row r="72" spans="1:12" hidden="1">
      <c r="A72" s="22">
        <f t="shared" si="2"/>
        <v>20</v>
      </c>
      <c r="B72" s="32"/>
      <c r="C72" s="25"/>
      <c r="D72" s="25"/>
      <c r="E72" s="25"/>
      <c r="F72" s="25"/>
      <c r="G72" s="25"/>
      <c r="H72" s="26"/>
      <c r="I72" s="27">
        <v>9999</v>
      </c>
      <c r="J72" s="27">
        <v>9999</v>
      </c>
      <c r="K72" s="27">
        <v>9999</v>
      </c>
      <c r="L72" s="28">
        <f t="shared" si="3"/>
        <v>9999</v>
      </c>
    </row>
    <row r="73" spans="1:12" hidden="1">
      <c r="A73" s="22">
        <f t="shared" si="2"/>
        <v>20</v>
      </c>
      <c r="B73" s="32"/>
      <c r="C73" s="25"/>
      <c r="D73" s="25"/>
      <c r="E73" s="25"/>
      <c r="F73" s="25"/>
      <c r="G73" s="25"/>
      <c r="H73" s="26"/>
      <c r="I73" s="27">
        <v>9999</v>
      </c>
      <c r="J73" s="27">
        <v>9999</v>
      </c>
      <c r="K73" s="27">
        <v>9999</v>
      </c>
      <c r="L73" s="28">
        <f t="shared" si="3"/>
        <v>9999</v>
      </c>
    </row>
    <row r="74" spans="1:12" hidden="1">
      <c r="A74" s="22">
        <f t="shared" si="2"/>
        <v>20</v>
      </c>
      <c r="B74" s="32"/>
      <c r="C74" s="25"/>
      <c r="D74" s="25"/>
      <c r="E74" s="25"/>
      <c r="F74" s="25"/>
      <c r="G74" s="25"/>
      <c r="H74" s="26"/>
      <c r="I74" s="27">
        <v>9999</v>
      </c>
      <c r="J74" s="27">
        <v>9999</v>
      </c>
      <c r="K74" s="27">
        <v>9999</v>
      </c>
      <c r="L74" s="28">
        <f t="shared" si="3"/>
        <v>9999</v>
      </c>
    </row>
    <row r="75" spans="1:12" hidden="1">
      <c r="A75" s="22">
        <f t="shared" si="2"/>
        <v>20</v>
      </c>
      <c r="B75" s="32"/>
      <c r="C75" s="25"/>
      <c r="D75" s="25"/>
      <c r="E75" s="25"/>
      <c r="F75" s="25"/>
      <c r="G75" s="25"/>
      <c r="H75" s="26"/>
      <c r="I75" s="27">
        <v>9999</v>
      </c>
      <c r="J75" s="27">
        <v>9999</v>
      </c>
      <c r="K75" s="27">
        <v>9999</v>
      </c>
      <c r="L75" s="28">
        <f t="shared" si="3"/>
        <v>9999</v>
      </c>
    </row>
    <row r="76" spans="1:12" hidden="1">
      <c r="A76" s="22">
        <f t="shared" si="2"/>
        <v>20</v>
      </c>
      <c r="B76" s="32"/>
      <c r="C76" s="25"/>
      <c r="D76" s="25"/>
      <c r="E76" s="25"/>
      <c r="F76" s="25"/>
      <c r="G76" s="25"/>
      <c r="H76" s="26"/>
      <c r="I76" s="27">
        <v>9999</v>
      </c>
      <c r="J76" s="27">
        <v>9999</v>
      </c>
      <c r="K76" s="27">
        <v>9999</v>
      </c>
      <c r="L76" s="28">
        <f t="shared" si="3"/>
        <v>9999</v>
      </c>
    </row>
    <row r="77" spans="1:12" hidden="1">
      <c r="A77" s="22">
        <f t="shared" si="2"/>
        <v>20</v>
      </c>
      <c r="B77" s="32"/>
      <c r="C77" s="25"/>
      <c r="D77" s="25"/>
      <c r="E77" s="25"/>
      <c r="F77" s="25"/>
      <c r="G77" s="25"/>
      <c r="H77" s="26"/>
      <c r="I77" s="27">
        <v>9999</v>
      </c>
      <c r="J77" s="27">
        <v>9999</v>
      </c>
      <c r="K77" s="27">
        <v>9999</v>
      </c>
      <c r="L77" s="28">
        <f t="shared" si="3"/>
        <v>9999</v>
      </c>
    </row>
    <row r="78" spans="1:12" hidden="1">
      <c r="A78" s="22">
        <f t="shared" si="2"/>
        <v>20</v>
      </c>
      <c r="B78" s="32"/>
      <c r="C78" s="25"/>
      <c r="D78" s="25"/>
      <c r="E78" s="25"/>
      <c r="F78" s="25"/>
      <c r="G78" s="25"/>
      <c r="H78" s="26"/>
      <c r="I78" s="27">
        <v>9999</v>
      </c>
      <c r="J78" s="27">
        <v>9999</v>
      </c>
      <c r="K78" s="27">
        <v>9999</v>
      </c>
      <c r="L78" s="28">
        <f t="shared" si="3"/>
        <v>9999</v>
      </c>
    </row>
    <row r="79" spans="1:12" hidden="1">
      <c r="A79" s="22">
        <f t="shared" ref="A79:A110" si="4">RANK(L79,$L$47:$L$145,1)</f>
        <v>20</v>
      </c>
      <c r="B79" s="32"/>
      <c r="C79" s="25"/>
      <c r="D79" s="25"/>
      <c r="E79" s="25"/>
      <c r="F79" s="25"/>
      <c r="G79" s="25"/>
      <c r="H79" s="26"/>
      <c r="I79" s="27">
        <v>9999</v>
      </c>
      <c r="J79" s="27">
        <v>9999</v>
      </c>
      <c r="K79" s="27">
        <v>9999</v>
      </c>
      <c r="L79" s="28">
        <f t="shared" si="3"/>
        <v>9999</v>
      </c>
    </row>
    <row r="80" spans="1:12" hidden="1">
      <c r="A80" s="22">
        <f t="shared" si="4"/>
        <v>20</v>
      </c>
      <c r="B80" s="32"/>
      <c r="C80" s="25"/>
      <c r="D80" s="25"/>
      <c r="E80" s="25"/>
      <c r="F80" s="25"/>
      <c r="G80" s="25"/>
      <c r="H80" s="26"/>
      <c r="I80" s="27">
        <v>9999</v>
      </c>
      <c r="J80" s="27">
        <v>9999</v>
      </c>
      <c r="K80" s="27">
        <v>9999</v>
      </c>
      <c r="L80" s="28">
        <f t="shared" si="3"/>
        <v>9999</v>
      </c>
    </row>
    <row r="81" spans="1:12" hidden="1">
      <c r="A81" s="22">
        <f t="shared" si="4"/>
        <v>20</v>
      </c>
      <c r="B81" s="32"/>
      <c r="C81" s="25"/>
      <c r="D81" s="25"/>
      <c r="E81" s="25"/>
      <c r="F81" s="25"/>
      <c r="G81" s="25"/>
      <c r="H81" s="26"/>
      <c r="I81" s="27">
        <v>9999</v>
      </c>
      <c r="J81" s="27">
        <v>9999</v>
      </c>
      <c r="K81" s="27">
        <v>9999</v>
      </c>
      <c r="L81" s="28">
        <f t="shared" si="3"/>
        <v>9999</v>
      </c>
    </row>
    <row r="82" spans="1:12" hidden="1">
      <c r="A82" s="22">
        <f t="shared" si="4"/>
        <v>20</v>
      </c>
      <c r="B82" s="32"/>
      <c r="C82" s="25"/>
      <c r="D82" s="25"/>
      <c r="E82" s="25"/>
      <c r="F82" s="25"/>
      <c r="G82" s="25"/>
      <c r="H82" s="26"/>
      <c r="I82" s="27">
        <v>9999</v>
      </c>
      <c r="J82" s="27">
        <v>9999</v>
      </c>
      <c r="K82" s="27">
        <v>9999</v>
      </c>
      <c r="L82" s="28">
        <f t="shared" si="3"/>
        <v>9999</v>
      </c>
    </row>
    <row r="83" spans="1:12" hidden="1">
      <c r="A83" s="22">
        <f t="shared" si="4"/>
        <v>20</v>
      </c>
      <c r="B83" s="32"/>
      <c r="C83" s="25"/>
      <c r="D83" s="25"/>
      <c r="E83" s="25"/>
      <c r="F83" s="25"/>
      <c r="G83" s="25"/>
      <c r="H83" s="26"/>
      <c r="I83" s="27">
        <v>9999</v>
      </c>
      <c r="J83" s="27">
        <v>9999</v>
      </c>
      <c r="K83" s="27">
        <v>9999</v>
      </c>
      <c r="L83" s="28">
        <f t="shared" si="3"/>
        <v>9999</v>
      </c>
    </row>
    <row r="84" spans="1:12" hidden="1">
      <c r="A84" s="22">
        <f t="shared" si="4"/>
        <v>20</v>
      </c>
      <c r="B84" s="32"/>
      <c r="C84" s="25"/>
      <c r="D84" s="25"/>
      <c r="E84" s="25"/>
      <c r="F84" s="25"/>
      <c r="G84" s="25"/>
      <c r="H84" s="26"/>
      <c r="I84" s="27">
        <v>9999</v>
      </c>
      <c r="J84" s="27">
        <v>9999</v>
      </c>
      <c r="K84" s="27">
        <v>9999</v>
      </c>
      <c r="L84" s="28">
        <f t="shared" si="3"/>
        <v>9999</v>
      </c>
    </row>
    <row r="85" spans="1:12" hidden="1">
      <c r="A85" s="22">
        <f t="shared" si="4"/>
        <v>20</v>
      </c>
      <c r="B85" s="32"/>
      <c r="C85" s="25"/>
      <c r="D85" s="25"/>
      <c r="E85" s="25"/>
      <c r="F85" s="25"/>
      <c r="G85" s="25"/>
      <c r="H85" s="26"/>
      <c r="I85" s="27">
        <v>9999</v>
      </c>
      <c r="J85" s="27">
        <v>9999</v>
      </c>
      <c r="K85" s="27">
        <v>9999</v>
      </c>
      <c r="L85" s="28">
        <f t="shared" si="3"/>
        <v>9999</v>
      </c>
    </row>
    <row r="86" spans="1:12" hidden="1">
      <c r="A86" s="22">
        <f t="shared" si="4"/>
        <v>20</v>
      </c>
      <c r="B86" s="32"/>
      <c r="C86" s="25"/>
      <c r="D86" s="25"/>
      <c r="E86" s="25"/>
      <c r="F86" s="25"/>
      <c r="G86" s="25"/>
      <c r="H86" s="26"/>
      <c r="I86" s="27">
        <v>9999</v>
      </c>
      <c r="J86" s="27">
        <v>9999</v>
      </c>
      <c r="K86" s="27">
        <v>9999</v>
      </c>
      <c r="L86" s="28">
        <f t="shared" si="3"/>
        <v>9999</v>
      </c>
    </row>
    <row r="87" spans="1:12" hidden="1">
      <c r="A87" s="22">
        <f t="shared" si="4"/>
        <v>20</v>
      </c>
      <c r="B87" s="32"/>
      <c r="C87" s="25"/>
      <c r="D87" s="25"/>
      <c r="E87" s="25"/>
      <c r="F87" s="25"/>
      <c r="G87" s="25"/>
      <c r="H87" s="26"/>
      <c r="I87" s="27">
        <v>9999</v>
      </c>
      <c r="J87" s="27">
        <v>9999</v>
      </c>
      <c r="K87" s="27">
        <v>9999</v>
      </c>
      <c r="L87" s="28">
        <f t="shared" si="3"/>
        <v>9999</v>
      </c>
    </row>
    <row r="88" spans="1:12" hidden="1">
      <c r="A88" s="22">
        <f t="shared" si="4"/>
        <v>20</v>
      </c>
      <c r="B88" s="32"/>
      <c r="C88" s="25"/>
      <c r="D88" s="25"/>
      <c r="E88" s="25"/>
      <c r="F88" s="25"/>
      <c r="G88" s="25"/>
      <c r="H88" s="26"/>
      <c r="I88" s="27">
        <v>9999</v>
      </c>
      <c r="J88" s="27">
        <v>9999</v>
      </c>
      <c r="K88" s="27">
        <v>9999</v>
      </c>
      <c r="L88" s="28">
        <f t="shared" si="3"/>
        <v>9999</v>
      </c>
    </row>
    <row r="89" spans="1:12" hidden="1">
      <c r="A89" s="22">
        <f t="shared" si="4"/>
        <v>20</v>
      </c>
      <c r="B89" s="32"/>
      <c r="C89" s="25"/>
      <c r="D89" s="25"/>
      <c r="E89" s="25"/>
      <c r="F89" s="25"/>
      <c r="G89" s="25"/>
      <c r="H89" s="26"/>
      <c r="I89" s="27">
        <v>9999</v>
      </c>
      <c r="J89" s="27">
        <v>9999</v>
      </c>
      <c r="K89" s="27">
        <v>9999</v>
      </c>
      <c r="L89" s="28">
        <f t="shared" si="3"/>
        <v>9999</v>
      </c>
    </row>
    <row r="90" spans="1:12" hidden="1">
      <c r="A90" s="22">
        <f t="shared" si="4"/>
        <v>20</v>
      </c>
      <c r="B90" s="32"/>
      <c r="C90" s="25"/>
      <c r="D90" s="25"/>
      <c r="E90" s="25"/>
      <c r="F90" s="25"/>
      <c r="G90" s="25"/>
      <c r="H90" s="26"/>
      <c r="I90" s="27">
        <v>9999</v>
      </c>
      <c r="J90" s="27">
        <v>9999</v>
      </c>
      <c r="K90" s="27">
        <v>9999</v>
      </c>
      <c r="L90" s="28">
        <f t="shared" si="3"/>
        <v>9999</v>
      </c>
    </row>
    <row r="91" spans="1:12" hidden="1">
      <c r="A91" s="22">
        <f t="shared" si="4"/>
        <v>20</v>
      </c>
      <c r="B91" s="32"/>
      <c r="C91" s="25"/>
      <c r="D91" s="25"/>
      <c r="E91" s="25"/>
      <c r="F91" s="25"/>
      <c r="G91" s="25"/>
      <c r="H91" s="26"/>
      <c r="I91" s="27">
        <v>9999</v>
      </c>
      <c r="J91" s="27">
        <v>9999</v>
      </c>
      <c r="K91" s="27">
        <v>9999</v>
      </c>
      <c r="L91" s="28">
        <f t="shared" si="3"/>
        <v>9999</v>
      </c>
    </row>
    <row r="92" spans="1:12" hidden="1">
      <c r="A92" s="22">
        <f t="shared" si="4"/>
        <v>20</v>
      </c>
      <c r="B92" s="32"/>
      <c r="C92" s="25"/>
      <c r="D92" s="25"/>
      <c r="E92" s="25"/>
      <c r="F92" s="25"/>
      <c r="G92" s="25"/>
      <c r="H92" s="26"/>
      <c r="I92" s="27">
        <v>9999</v>
      </c>
      <c r="J92" s="27">
        <v>9999</v>
      </c>
      <c r="K92" s="27">
        <v>9999</v>
      </c>
      <c r="L92" s="28">
        <f t="shared" si="3"/>
        <v>9999</v>
      </c>
    </row>
    <row r="93" spans="1:12" hidden="1">
      <c r="A93" s="22">
        <f t="shared" si="4"/>
        <v>20</v>
      </c>
      <c r="B93" s="32"/>
      <c r="C93" s="25"/>
      <c r="D93" s="25"/>
      <c r="E93" s="25"/>
      <c r="F93" s="25"/>
      <c r="G93" s="25"/>
      <c r="H93" s="26"/>
      <c r="I93" s="27">
        <v>9999</v>
      </c>
      <c r="J93" s="27">
        <v>9999</v>
      </c>
      <c r="K93" s="27">
        <v>9999</v>
      </c>
      <c r="L93" s="28">
        <f t="shared" si="3"/>
        <v>9999</v>
      </c>
    </row>
    <row r="94" spans="1:12" hidden="1">
      <c r="A94" s="22">
        <f t="shared" si="4"/>
        <v>20</v>
      </c>
      <c r="B94" s="32"/>
      <c r="C94" s="25"/>
      <c r="D94" s="25"/>
      <c r="E94" s="25"/>
      <c r="F94" s="25"/>
      <c r="G94" s="25"/>
      <c r="H94" s="26"/>
      <c r="I94" s="27">
        <v>9999</v>
      </c>
      <c r="J94" s="27">
        <v>9999</v>
      </c>
      <c r="K94" s="27">
        <v>9999</v>
      </c>
      <c r="L94" s="28">
        <f t="shared" si="3"/>
        <v>9999</v>
      </c>
    </row>
    <row r="95" spans="1:12" hidden="1">
      <c r="A95" s="22">
        <f t="shared" si="4"/>
        <v>20</v>
      </c>
      <c r="B95" s="32"/>
      <c r="C95" s="25"/>
      <c r="D95" s="25"/>
      <c r="E95" s="25"/>
      <c r="F95" s="25"/>
      <c r="G95" s="25"/>
      <c r="H95" s="26"/>
      <c r="I95" s="27">
        <v>9999</v>
      </c>
      <c r="J95" s="27">
        <v>9999</v>
      </c>
      <c r="K95" s="27">
        <v>9999</v>
      </c>
      <c r="L95" s="28">
        <f t="shared" si="3"/>
        <v>9999</v>
      </c>
    </row>
    <row r="96" spans="1:12" hidden="1">
      <c r="A96" s="22">
        <f t="shared" si="4"/>
        <v>20</v>
      </c>
      <c r="B96" s="32"/>
      <c r="C96" s="25"/>
      <c r="D96" s="25"/>
      <c r="E96" s="25"/>
      <c r="F96" s="25"/>
      <c r="G96" s="25"/>
      <c r="H96" s="26"/>
      <c r="I96" s="27">
        <v>9999</v>
      </c>
      <c r="J96" s="27">
        <v>9999</v>
      </c>
      <c r="K96" s="27">
        <v>9999</v>
      </c>
      <c r="L96" s="28">
        <f t="shared" si="3"/>
        <v>9999</v>
      </c>
    </row>
    <row r="97" spans="1:12" hidden="1">
      <c r="A97" s="22">
        <f t="shared" si="4"/>
        <v>20</v>
      </c>
      <c r="B97" s="32"/>
      <c r="C97" s="25"/>
      <c r="D97" s="25"/>
      <c r="E97" s="25"/>
      <c r="F97" s="25"/>
      <c r="G97" s="25"/>
      <c r="H97" s="26"/>
      <c r="I97" s="27">
        <v>9999</v>
      </c>
      <c r="J97" s="27">
        <v>9999</v>
      </c>
      <c r="K97" s="27">
        <v>9999</v>
      </c>
      <c r="L97" s="28">
        <f t="shared" si="3"/>
        <v>9999</v>
      </c>
    </row>
    <row r="98" spans="1:12" hidden="1">
      <c r="A98" s="22">
        <f t="shared" si="4"/>
        <v>20</v>
      </c>
      <c r="B98" s="32"/>
      <c r="C98" s="25"/>
      <c r="D98" s="25"/>
      <c r="E98" s="25"/>
      <c r="F98" s="25"/>
      <c r="G98" s="25"/>
      <c r="H98" s="26"/>
      <c r="I98" s="27">
        <v>9999</v>
      </c>
      <c r="J98" s="27">
        <v>9999</v>
      </c>
      <c r="K98" s="27">
        <v>9999</v>
      </c>
      <c r="L98" s="28">
        <f t="shared" si="3"/>
        <v>9999</v>
      </c>
    </row>
    <row r="99" spans="1:12" hidden="1">
      <c r="A99" s="22">
        <f t="shared" si="4"/>
        <v>20</v>
      </c>
      <c r="B99" s="32"/>
      <c r="C99" s="25"/>
      <c r="D99" s="25"/>
      <c r="E99" s="25"/>
      <c r="F99" s="25"/>
      <c r="G99" s="25"/>
      <c r="H99" s="26"/>
      <c r="I99" s="27">
        <v>9999</v>
      </c>
      <c r="J99" s="27">
        <v>9999</v>
      </c>
      <c r="K99" s="27">
        <v>9999</v>
      </c>
      <c r="L99" s="28">
        <f t="shared" si="3"/>
        <v>9999</v>
      </c>
    </row>
    <row r="100" spans="1:12" hidden="1">
      <c r="A100" s="22">
        <f t="shared" si="4"/>
        <v>20</v>
      </c>
      <c r="B100" s="32"/>
      <c r="C100" s="25"/>
      <c r="D100" s="25"/>
      <c r="E100" s="25"/>
      <c r="F100" s="25"/>
      <c r="G100" s="25"/>
      <c r="H100" s="26"/>
      <c r="I100" s="27">
        <v>9999</v>
      </c>
      <c r="J100" s="27">
        <v>9999</v>
      </c>
      <c r="K100" s="27">
        <v>9999</v>
      </c>
      <c r="L100" s="28">
        <f t="shared" si="3"/>
        <v>9999</v>
      </c>
    </row>
    <row r="101" spans="1:12" hidden="1">
      <c r="A101" s="22">
        <f t="shared" si="4"/>
        <v>20</v>
      </c>
      <c r="B101" s="32"/>
      <c r="C101" s="25"/>
      <c r="D101" s="25"/>
      <c r="E101" s="25"/>
      <c r="F101" s="25"/>
      <c r="G101" s="25"/>
      <c r="H101" s="26"/>
      <c r="I101" s="27">
        <v>9999</v>
      </c>
      <c r="J101" s="27">
        <v>9999</v>
      </c>
      <c r="K101" s="27">
        <v>9999</v>
      </c>
      <c r="L101" s="28">
        <f t="shared" si="3"/>
        <v>9999</v>
      </c>
    </row>
    <row r="102" spans="1:12" hidden="1">
      <c r="A102" s="22">
        <f t="shared" si="4"/>
        <v>20</v>
      </c>
      <c r="B102" s="32"/>
      <c r="C102" s="25"/>
      <c r="D102" s="25"/>
      <c r="E102" s="25"/>
      <c r="F102" s="25"/>
      <c r="G102" s="25"/>
      <c r="H102" s="26"/>
      <c r="I102" s="27">
        <v>9999</v>
      </c>
      <c r="J102" s="27">
        <v>9999</v>
      </c>
      <c r="K102" s="27">
        <v>9999</v>
      </c>
      <c r="L102" s="28">
        <f t="shared" si="3"/>
        <v>9999</v>
      </c>
    </row>
    <row r="103" spans="1:12" hidden="1">
      <c r="A103" s="22">
        <f t="shared" si="4"/>
        <v>20</v>
      </c>
      <c r="B103" s="32"/>
      <c r="C103" s="25"/>
      <c r="D103" s="25"/>
      <c r="E103" s="25"/>
      <c r="F103" s="25"/>
      <c r="G103" s="25"/>
      <c r="H103" s="26"/>
      <c r="I103" s="27">
        <v>9999</v>
      </c>
      <c r="J103" s="27">
        <v>9999</v>
      </c>
      <c r="K103" s="27">
        <v>9999</v>
      </c>
      <c r="L103" s="28">
        <f t="shared" si="3"/>
        <v>9999</v>
      </c>
    </row>
    <row r="104" spans="1:12" hidden="1">
      <c r="A104" s="22">
        <f t="shared" si="4"/>
        <v>20</v>
      </c>
      <c r="B104" s="32"/>
      <c r="C104" s="25"/>
      <c r="D104" s="25"/>
      <c r="E104" s="25"/>
      <c r="F104" s="25"/>
      <c r="G104" s="25"/>
      <c r="H104" s="26"/>
      <c r="I104" s="27">
        <v>9999</v>
      </c>
      <c r="J104" s="27">
        <v>9999</v>
      </c>
      <c r="K104" s="27">
        <v>9999</v>
      </c>
      <c r="L104" s="28">
        <f t="shared" si="3"/>
        <v>9999</v>
      </c>
    </row>
    <row r="105" spans="1:12" hidden="1">
      <c r="A105" s="22">
        <f t="shared" si="4"/>
        <v>20</v>
      </c>
      <c r="B105" s="32"/>
      <c r="C105" s="25"/>
      <c r="D105" s="25"/>
      <c r="E105" s="25"/>
      <c r="F105" s="25"/>
      <c r="G105" s="25"/>
      <c r="H105" s="26"/>
      <c r="I105" s="27">
        <v>9999</v>
      </c>
      <c r="J105" s="27">
        <v>9999</v>
      </c>
      <c r="K105" s="27">
        <v>9999</v>
      </c>
      <c r="L105" s="28">
        <f t="shared" si="3"/>
        <v>9999</v>
      </c>
    </row>
    <row r="106" spans="1:12" hidden="1">
      <c r="A106" s="22">
        <f t="shared" si="4"/>
        <v>20</v>
      </c>
      <c r="B106" s="32"/>
      <c r="C106" s="25"/>
      <c r="D106" s="25"/>
      <c r="E106" s="25"/>
      <c r="F106" s="25"/>
      <c r="G106" s="25"/>
      <c r="H106" s="26"/>
      <c r="I106" s="27">
        <v>9999</v>
      </c>
      <c r="J106" s="27">
        <v>9999</v>
      </c>
      <c r="K106" s="27">
        <v>9999</v>
      </c>
      <c r="L106" s="28">
        <f t="shared" si="3"/>
        <v>9999</v>
      </c>
    </row>
    <row r="107" spans="1:12" hidden="1">
      <c r="A107" s="22">
        <f t="shared" si="4"/>
        <v>20</v>
      </c>
      <c r="B107" s="32"/>
      <c r="C107" s="25"/>
      <c r="D107" s="25"/>
      <c r="E107" s="25"/>
      <c r="F107" s="25"/>
      <c r="G107" s="25"/>
      <c r="H107" s="26"/>
      <c r="I107" s="27">
        <v>9999</v>
      </c>
      <c r="J107" s="27">
        <v>9999</v>
      </c>
      <c r="K107" s="27">
        <v>9999</v>
      </c>
      <c r="L107" s="28">
        <f t="shared" si="3"/>
        <v>9999</v>
      </c>
    </row>
    <row r="108" spans="1:12" hidden="1">
      <c r="A108" s="22">
        <f t="shared" si="4"/>
        <v>20</v>
      </c>
      <c r="B108" s="32"/>
      <c r="C108" s="25"/>
      <c r="D108" s="25"/>
      <c r="E108" s="25"/>
      <c r="F108" s="25"/>
      <c r="G108" s="25"/>
      <c r="H108" s="26"/>
      <c r="I108" s="27">
        <v>9999</v>
      </c>
      <c r="J108" s="27">
        <v>9999</v>
      </c>
      <c r="K108" s="27">
        <v>9999</v>
      </c>
      <c r="L108" s="28">
        <f t="shared" si="3"/>
        <v>9999</v>
      </c>
    </row>
    <row r="109" spans="1:12" hidden="1">
      <c r="A109" s="22">
        <f t="shared" si="4"/>
        <v>20</v>
      </c>
      <c r="B109" s="32"/>
      <c r="C109" s="25"/>
      <c r="D109" s="25"/>
      <c r="E109" s="25"/>
      <c r="F109" s="25"/>
      <c r="G109" s="25"/>
      <c r="H109" s="26"/>
      <c r="I109" s="27">
        <v>9999</v>
      </c>
      <c r="J109" s="27">
        <v>9999</v>
      </c>
      <c r="K109" s="27">
        <v>9999</v>
      </c>
      <c r="L109" s="28">
        <f t="shared" si="3"/>
        <v>9999</v>
      </c>
    </row>
    <row r="110" spans="1:12" hidden="1">
      <c r="A110" s="22">
        <f t="shared" si="4"/>
        <v>20</v>
      </c>
      <c r="B110" s="32"/>
      <c r="C110" s="25"/>
      <c r="D110" s="25"/>
      <c r="E110" s="25"/>
      <c r="F110" s="25"/>
      <c r="G110" s="25"/>
      <c r="H110" s="26"/>
      <c r="I110" s="27">
        <v>9999</v>
      </c>
      <c r="J110" s="27">
        <v>9999</v>
      </c>
      <c r="K110" s="27">
        <v>9999</v>
      </c>
      <c r="L110" s="28">
        <f t="shared" si="3"/>
        <v>9999</v>
      </c>
    </row>
    <row r="111" spans="1:12" hidden="1">
      <c r="A111" s="22">
        <f t="shared" ref="A111:A145" si="5">RANK(L111,$L$47:$L$145,1)</f>
        <v>20</v>
      </c>
      <c r="B111" s="32"/>
      <c r="C111" s="25"/>
      <c r="D111" s="25"/>
      <c r="E111" s="25"/>
      <c r="F111" s="25"/>
      <c r="G111" s="25"/>
      <c r="H111" s="26"/>
      <c r="I111" s="27">
        <v>9999</v>
      </c>
      <c r="J111" s="27">
        <v>9999</v>
      </c>
      <c r="K111" s="27">
        <v>9999</v>
      </c>
      <c r="L111" s="28">
        <f t="shared" ref="L111:L145" si="6">MIN(I111,J111,K111)</f>
        <v>9999</v>
      </c>
    </row>
    <row r="112" spans="1:12" hidden="1">
      <c r="A112" s="22">
        <f t="shared" si="5"/>
        <v>20</v>
      </c>
      <c r="B112" s="32"/>
      <c r="C112" s="25"/>
      <c r="D112" s="25"/>
      <c r="E112" s="25"/>
      <c r="F112" s="25"/>
      <c r="G112" s="25"/>
      <c r="H112" s="26"/>
      <c r="I112" s="27">
        <v>9999</v>
      </c>
      <c r="J112" s="27">
        <v>9999</v>
      </c>
      <c r="K112" s="27">
        <v>9999</v>
      </c>
      <c r="L112" s="28">
        <f t="shared" si="6"/>
        <v>9999</v>
      </c>
    </row>
    <row r="113" spans="1:12" hidden="1">
      <c r="A113" s="22">
        <f t="shared" si="5"/>
        <v>20</v>
      </c>
      <c r="B113" s="32"/>
      <c r="C113" s="25"/>
      <c r="D113" s="25"/>
      <c r="E113" s="25"/>
      <c r="F113" s="25"/>
      <c r="G113" s="25"/>
      <c r="H113" s="26"/>
      <c r="I113" s="27">
        <v>9999</v>
      </c>
      <c r="J113" s="27">
        <v>9999</v>
      </c>
      <c r="K113" s="27">
        <v>9999</v>
      </c>
      <c r="L113" s="28">
        <f t="shared" si="6"/>
        <v>9999</v>
      </c>
    </row>
    <row r="114" spans="1:12" hidden="1">
      <c r="A114" s="22">
        <f t="shared" si="5"/>
        <v>20</v>
      </c>
      <c r="B114" s="32"/>
      <c r="C114" s="25"/>
      <c r="D114" s="25"/>
      <c r="E114" s="25"/>
      <c r="F114" s="25"/>
      <c r="G114" s="25"/>
      <c r="H114" s="26"/>
      <c r="I114" s="27">
        <v>9999</v>
      </c>
      <c r="J114" s="27">
        <v>9999</v>
      </c>
      <c r="K114" s="27">
        <v>9999</v>
      </c>
      <c r="L114" s="28">
        <f t="shared" si="6"/>
        <v>9999</v>
      </c>
    </row>
    <row r="115" spans="1:12" hidden="1">
      <c r="A115" s="22">
        <f t="shared" si="5"/>
        <v>20</v>
      </c>
      <c r="B115" s="17"/>
      <c r="C115" s="18"/>
      <c r="D115" s="18"/>
      <c r="E115" s="18"/>
      <c r="F115" s="18"/>
      <c r="G115" s="18"/>
      <c r="H115" s="20"/>
      <c r="I115" s="27">
        <v>9999</v>
      </c>
      <c r="J115" s="27">
        <v>9999</v>
      </c>
      <c r="K115" s="27">
        <v>9999</v>
      </c>
      <c r="L115" s="28">
        <f t="shared" si="6"/>
        <v>9999</v>
      </c>
    </row>
    <row r="116" spans="1:12" hidden="1">
      <c r="A116" s="22">
        <f t="shared" si="5"/>
        <v>20</v>
      </c>
      <c r="B116" s="17"/>
      <c r="C116" s="18"/>
      <c r="D116" s="18"/>
      <c r="E116" s="18"/>
      <c r="F116" s="18"/>
      <c r="G116" s="18"/>
      <c r="H116" s="20"/>
      <c r="I116" s="27">
        <v>9999</v>
      </c>
      <c r="J116" s="27">
        <v>9999</v>
      </c>
      <c r="K116" s="27">
        <v>9999</v>
      </c>
      <c r="L116" s="28">
        <f t="shared" si="6"/>
        <v>9999</v>
      </c>
    </row>
    <row r="117" spans="1:12" hidden="1">
      <c r="A117" s="22">
        <f t="shared" si="5"/>
        <v>20</v>
      </c>
      <c r="B117" s="32"/>
      <c r="C117" s="25"/>
      <c r="D117" s="25"/>
      <c r="E117" s="25"/>
      <c r="F117" s="25"/>
      <c r="G117" s="25"/>
      <c r="H117" s="26"/>
      <c r="I117" s="27">
        <v>9999</v>
      </c>
      <c r="J117" s="27">
        <v>9999</v>
      </c>
      <c r="K117" s="27">
        <v>9999</v>
      </c>
      <c r="L117" s="28">
        <f t="shared" si="6"/>
        <v>9999</v>
      </c>
    </row>
    <row r="118" spans="1:12" hidden="1">
      <c r="A118" s="22">
        <f t="shared" si="5"/>
        <v>20</v>
      </c>
      <c r="B118" s="32"/>
      <c r="C118" s="25"/>
      <c r="D118" s="25"/>
      <c r="E118" s="25"/>
      <c r="F118" s="25"/>
      <c r="G118" s="25"/>
      <c r="H118" s="26"/>
      <c r="I118" s="27">
        <v>9999</v>
      </c>
      <c r="J118" s="27">
        <v>9999</v>
      </c>
      <c r="K118" s="27">
        <v>9999</v>
      </c>
      <c r="L118" s="28">
        <f t="shared" si="6"/>
        <v>9999</v>
      </c>
    </row>
    <row r="119" spans="1:12" hidden="1">
      <c r="A119" s="22">
        <f t="shared" si="5"/>
        <v>20</v>
      </c>
      <c r="B119" s="32"/>
      <c r="C119" s="25"/>
      <c r="D119" s="25"/>
      <c r="E119" s="25"/>
      <c r="F119" s="25"/>
      <c r="G119" s="25"/>
      <c r="H119" s="26"/>
      <c r="I119" s="27">
        <v>9999</v>
      </c>
      <c r="J119" s="27">
        <v>9999</v>
      </c>
      <c r="K119" s="27">
        <v>9999</v>
      </c>
      <c r="L119" s="28">
        <f t="shared" si="6"/>
        <v>9999</v>
      </c>
    </row>
    <row r="120" spans="1:12" hidden="1">
      <c r="A120" s="22">
        <f t="shared" si="5"/>
        <v>20</v>
      </c>
      <c r="B120" s="32"/>
      <c r="C120" s="25"/>
      <c r="D120" s="25"/>
      <c r="E120" s="25"/>
      <c r="F120" s="25"/>
      <c r="G120" s="25"/>
      <c r="H120" s="26"/>
      <c r="I120" s="27">
        <v>9999</v>
      </c>
      <c r="J120" s="27">
        <v>9999</v>
      </c>
      <c r="K120" s="27">
        <v>9999</v>
      </c>
      <c r="L120" s="28">
        <f t="shared" si="6"/>
        <v>9999</v>
      </c>
    </row>
    <row r="121" spans="1:12" hidden="1">
      <c r="A121" s="22">
        <f t="shared" si="5"/>
        <v>20</v>
      </c>
      <c r="B121" s="32"/>
      <c r="C121" s="25"/>
      <c r="D121" s="25"/>
      <c r="E121" s="25"/>
      <c r="F121" s="25"/>
      <c r="G121" s="25"/>
      <c r="H121" s="26"/>
      <c r="I121" s="27">
        <v>9999</v>
      </c>
      <c r="J121" s="27">
        <v>9999</v>
      </c>
      <c r="K121" s="27">
        <v>9999</v>
      </c>
      <c r="L121" s="28">
        <f t="shared" si="6"/>
        <v>9999</v>
      </c>
    </row>
    <row r="122" spans="1:12" hidden="1">
      <c r="A122" s="22">
        <f t="shared" si="5"/>
        <v>20</v>
      </c>
      <c r="B122" s="32"/>
      <c r="C122" s="25"/>
      <c r="D122" s="25"/>
      <c r="E122" s="25"/>
      <c r="F122" s="25"/>
      <c r="G122" s="25"/>
      <c r="H122" s="26"/>
      <c r="I122" s="27">
        <v>9999</v>
      </c>
      <c r="J122" s="27">
        <v>9999</v>
      </c>
      <c r="K122" s="27">
        <v>9999</v>
      </c>
      <c r="L122" s="28">
        <f t="shared" si="6"/>
        <v>9999</v>
      </c>
    </row>
    <row r="123" spans="1:12" hidden="1">
      <c r="A123" s="22">
        <f t="shared" si="5"/>
        <v>20</v>
      </c>
      <c r="B123" s="32"/>
      <c r="C123" s="25"/>
      <c r="D123" s="25"/>
      <c r="E123" s="25"/>
      <c r="F123" s="25"/>
      <c r="G123" s="25"/>
      <c r="H123" s="26"/>
      <c r="I123" s="27">
        <v>9999</v>
      </c>
      <c r="J123" s="27">
        <v>9999</v>
      </c>
      <c r="K123" s="27">
        <v>9999</v>
      </c>
      <c r="L123" s="28">
        <f t="shared" si="6"/>
        <v>9999</v>
      </c>
    </row>
    <row r="124" spans="1:12" hidden="1">
      <c r="A124" s="22">
        <f t="shared" si="5"/>
        <v>20</v>
      </c>
      <c r="B124" s="32"/>
      <c r="C124" s="25"/>
      <c r="D124" s="25"/>
      <c r="E124" s="25"/>
      <c r="F124" s="25"/>
      <c r="G124" s="25"/>
      <c r="H124" s="26"/>
      <c r="I124" s="27">
        <v>9999</v>
      </c>
      <c r="J124" s="27">
        <v>9999</v>
      </c>
      <c r="K124" s="27">
        <v>9999</v>
      </c>
      <c r="L124" s="28">
        <f t="shared" si="6"/>
        <v>9999</v>
      </c>
    </row>
    <row r="125" spans="1:12" hidden="1">
      <c r="A125" s="22">
        <f t="shared" si="5"/>
        <v>20</v>
      </c>
      <c r="B125" s="32"/>
      <c r="C125" s="25"/>
      <c r="D125" s="25"/>
      <c r="E125" s="25"/>
      <c r="F125" s="25"/>
      <c r="G125" s="25"/>
      <c r="H125" s="26"/>
      <c r="I125" s="27">
        <v>9999</v>
      </c>
      <c r="J125" s="27">
        <v>9999</v>
      </c>
      <c r="K125" s="27">
        <v>9999</v>
      </c>
      <c r="L125" s="28">
        <f t="shared" si="6"/>
        <v>9999</v>
      </c>
    </row>
    <row r="126" spans="1:12" hidden="1">
      <c r="A126" s="22">
        <f t="shared" si="5"/>
        <v>20</v>
      </c>
      <c r="B126" s="32"/>
      <c r="C126" s="25"/>
      <c r="D126" s="25"/>
      <c r="E126" s="25"/>
      <c r="F126" s="25"/>
      <c r="G126" s="25"/>
      <c r="H126" s="26"/>
      <c r="I126" s="27">
        <v>9999</v>
      </c>
      <c r="J126" s="27">
        <v>9999</v>
      </c>
      <c r="K126" s="27">
        <v>9999</v>
      </c>
      <c r="L126" s="28">
        <f t="shared" si="6"/>
        <v>9999</v>
      </c>
    </row>
    <row r="127" spans="1:12" hidden="1">
      <c r="A127" s="22">
        <f t="shared" si="5"/>
        <v>20</v>
      </c>
      <c r="B127" s="32"/>
      <c r="C127" s="25"/>
      <c r="D127" s="25"/>
      <c r="E127" s="25"/>
      <c r="F127" s="25"/>
      <c r="G127" s="25"/>
      <c r="H127" s="26"/>
      <c r="I127" s="27">
        <v>9999</v>
      </c>
      <c r="J127" s="27">
        <v>9999</v>
      </c>
      <c r="K127" s="27">
        <v>9999</v>
      </c>
      <c r="L127" s="28">
        <f t="shared" si="6"/>
        <v>9999</v>
      </c>
    </row>
    <row r="128" spans="1:12" hidden="1">
      <c r="A128" s="22">
        <f t="shared" si="5"/>
        <v>20</v>
      </c>
      <c r="B128" s="32"/>
      <c r="C128" s="25"/>
      <c r="D128" s="25"/>
      <c r="E128" s="25"/>
      <c r="F128" s="25"/>
      <c r="G128" s="25"/>
      <c r="H128" s="26"/>
      <c r="I128" s="27">
        <v>9999</v>
      </c>
      <c r="J128" s="27">
        <v>9999</v>
      </c>
      <c r="K128" s="27">
        <v>9999</v>
      </c>
      <c r="L128" s="28">
        <f t="shared" si="6"/>
        <v>9999</v>
      </c>
    </row>
    <row r="129" spans="1:12" hidden="1">
      <c r="A129" s="22">
        <f t="shared" si="5"/>
        <v>20</v>
      </c>
      <c r="B129" s="32"/>
      <c r="C129" s="25"/>
      <c r="D129" s="25"/>
      <c r="E129" s="25"/>
      <c r="F129" s="25"/>
      <c r="G129" s="25"/>
      <c r="H129" s="26"/>
      <c r="I129" s="27">
        <v>9999</v>
      </c>
      <c r="J129" s="27">
        <v>9999</v>
      </c>
      <c r="K129" s="27">
        <v>9999</v>
      </c>
      <c r="L129" s="28">
        <f t="shared" si="6"/>
        <v>9999</v>
      </c>
    </row>
    <row r="130" spans="1:12" hidden="1">
      <c r="A130" s="22">
        <f t="shared" si="5"/>
        <v>20</v>
      </c>
      <c r="B130" s="32"/>
      <c r="C130" s="25"/>
      <c r="D130" s="25"/>
      <c r="E130" s="25"/>
      <c r="F130" s="25"/>
      <c r="G130" s="25"/>
      <c r="H130" s="26"/>
      <c r="I130" s="27">
        <v>9999</v>
      </c>
      <c r="J130" s="27">
        <v>9999</v>
      </c>
      <c r="K130" s="27">
        <v>9999</v>
      </c>
      <c r="L130" s="28">
        <f t="shared" si="6"/>
        <v>9999</v>
      </c>
    </row>
    <row r="131" spans="1:12" hidden="1">
      <c r="A131" s="22">
        <f t="shared" si="5"/>
        <v>20</v>
      </c>
      <c r="B131" s="32"/>
      <c r="C131" s="25"/>
      <c r="D131" s="25"/>
      <c r="E131" s="25"/>
      <c r="F131" s="25"/>
      <c r="G131" s="25"/>
      <c r="H131" s="26"/>
      <c r="I131" s="27">
        <v>9999</v>
      </c>
      <c r="J131" s="27">
        <v>9999</v>
      </c>
      <c r="K131" s="27">
        <v>9999</v>
      </c>
      <c r="L131" s="28">
        <f t="shared" si="6"/>
        <v>9999</v>
      </c>
    </row>
    <row r="132" spans="1:12" hidden="1">
      <c r="A132" s="22">
        <f t="shared" si="5"/>
        <v>20</v>
      </c>
      <c r="B132" s="32"/>
      <c r="C132" s="25"/>
      <c r="D132" s="25"/>
      <c r="E132" s="25"/>
      <c r="F132" s="25"/>
      <c r="G132" s="25"/>
      <c r="H132" s="26"/>
      <c r="I132" s="27">
        <v>9999</v>
      </c>
      <c r="J132" s="27">
        <v>9999</v>
      </c>
      <c r="K132" s="27">
        <v>9999</v>
      </c>
      <c r="L132" s="28">
        <f t="shared" si="6"/>
        <v>9999</v>
      </c>
    </row>
    <row r="133" spans="1:12" hidden="1">
      <c r="A133" s="22">
        <f t="shared" si="5"/>
        <v>20</v>
      </c>
      <c r="B133" s="32"/>
      <c r="C133" s="25"/>
      <c r="D133" s="25"/>
      <c r="E133" s="25"/>
      <c r="F133" s="25"/>
      <c r="G133" s="25"/>
      <c r="H133" s="26"/>
      <c r="I133" s="27">
        <v>9999</v>
      </c>
      <c r="J133" s="27">
        <v>9999</v>
      </c>
      <c r="K133" s="27">
        <v>9999</v>
      </c>
      <c r="L133" s="28">
        <f t="shared" si="6"/>
        <v>9999</v>
      </c>
    </row>
    <row r="134" spans="1:12" hidden="1">
      <c r="A134" s="22">
        <f t="shared" si="5"/>
        <v>20</v>
      </c>
      <c r="B134" s="32"/>
      <c r="C134" s="25"/>
      <c r="D134" s="25"/>
      <c r="E134" s="25"/>
      <c r="F134" s="25"/>
      <c r="G134" s="25"/>
      <c r="H134" s="26"/>
      <c r="I134" s="27">
        <v>9999</v>
      </c>
      <c r="J134" s="27">
        <v>9999</v>
      </c>
      <c r="K134" s="27">
        <v>9999</v>
      </c>
      <c r="L134" s="28">
        <f t="shared" si="6"/>
        <v>9999</v>
      </c>
    </row>
    <row r="135" spans="1:12" hidden="1">
      <c r="A135" s="22">
        <f t="shared" si="5"/>
        <v>20</v>
      </c>
      <c r="B135" s="32"/>
      <c r="C135" s="25"/>
      <c r="D135" s="25"/>
      <c r="E135" s="25"/>
      <c r="F135" s="25"/>
      <c r="G135" s="25"/>
      <c r="H135" s="26"/>
      <c r="I135" s="27">
        <v>9999</v>
      </c>
      <c r="J135" s="27">
        <v>9999</v>
      </c>
      <c r="K135" s="27">
        <v>9999</v>
      </c>
      <c r="L135" s="28">
        <f t="shared" si="6"/>
        <v>9999</v>
      </c>
    </row>
    <row r="136" spans="1:12" hidden="1">
      <c r="A136" s="22">
        <f t="shared" si="5"/>
        <v>20</v>
      </c>
      <c r="B136" s="32"/>
      <c r="C136" s="25"/>
      <c r="D136" s="25"/>
      <c r="E136" s="25"/>
      <c r="F136" s="25"/>
      <c r="G136" s="25"/>
      <c r="H136" s="26"/>
      <c r="I136" s="27">
        <v>9999</v>
      </c>
      <c r="J136" s="27">
        <v>9999</v>
      </c>
      <c r="K136" s="27">
        <v>9999</v>
      </c>
      <c r="L136" s="28">
        <f t="shared" si="6"/>
        <v>9999</v>
      </c>
    </row>
    <row r="137" spans="1:12" hidden="1">
      <c r="A137" s="22">
        <f t="shared" si="5"/>
        <v>20</v>
      </c>
      <c r="B137" s="32"/>
      <c r="C137" s="25"/>
      <c r="D137" s="25"/>
      <c r="E137" s="25"/>
      <c r="F137" s="25"/>
      <c r="G137" s="25"/>
      <c r="H137" s="26"/>
      <c r="I137" s="27">
        <v>9999</v>
      </c>
      <c r="J137" s="27">
        <v>9999</v>
      </c>
      <c r="K137" s="27">
        <v>9999</v>
      </c>
      <c r="L137" s="28">
        <f t="shared" si="6"/>
        <v>9999</v>
      </c>
    </row>
    <row r="138" spans="1:12" hidden="1">
      <c r="A138" s="22">
        <f t="shared" si="5"/>
        <v>20</v>
      </c>
      <c r="B138" s="32"/>
      <c r="C138" s="25"/>
      <c r="D138" s="25"/>
      <c r="E138" s="25"/>
      <c r="F138" s="25"/>
      <c r="G138" s="25"/>
      <c r="H138" s="26"/>
      <c r="I138" s="27">
        <v>9999</v>
      </c>
      <c r="J138" s="27">
        <v>9999</v>
      </c>
      <c r="K138" s="27">
        <v>9999</v>
      </c>
      <c r="L138" s="28">
        <f t="shared" si="6"/>
        <v>9999</v>
      </c>
    </row>
    <row r="139" spans="1:12" hidden="1">
      <c r="A139" s="22">
        <f t="shared" si="5"/>
        <v>20</v>
      </c>
      <c r="B139" s="32"/>
      <c r="C139" s="25"/>
      <c r="D139" s="25"/>
      <c r="E139" s="25"/>
      <c r="F139" s="25"/>
      <c r="G139" s="25"/>
      <c r="H139" s="26"/>
      <c r="I139" s="27">
        <v>9999</v>
      </c>
      <c r="J139" s="27">
        <v>9999</v>
      </c>
      <c r="K139" s="27">
        <v>9999</v>
      </c>
      <c r="L139" s="28">
        <f t="shared" si="6"/>
        <v>9999</v>
      </c>
    </row>
    <row r="140" spans="1:12" hidden="1">
      <c r="A140" s="22">
        <f t="shared" si="5"/>
        <v>20</v>
      </c>
      <c r="B140" s="32"/>
      <c r="C140" s="25"/>
      <c r="D140" s="25"/>
      <c r="E140" s="25"/>
      <c r="F140" s="25"/>
      <c r="G140" s="25"/>
      <c r="H140" s="26"/>
      <c r="I140" s="27">
        <v>9999</v>
      </c>
      <c r="J140" s="27">
        <v>9999</v>
      </c>
      <c r="K140" s="27">
        <v>9999</v>
      </c>
      <c r="L140" s="28">
        <f t="shared" si="6"/>
        <v>9999</v>
      </c>
    </row>
    <row r="141" spans="1:12" hidden="1">
      <c r="A141" s="22">
        <f t="shared" si="5"/>
        <v>20</v>
      </c>
      <c r="B141" s="32"/>
      <c r="C141" s="25"/>
      <c r="D141" s="25"/>
      <c r="E141" s="25"/>
      <c r="F141" s="25"/>
      <c r="G141" s="25"/>
      <c r="H141" s="26"/>
      <c r="I141" s="27">
        <v>9999</v>
      </c>
      <c r="J141" s="27">
        <v>9999</v>
      </c>
      <c r="K141" s="27">
        <v>9999</v>
      </c>
      <c r="L141" s="28">
        <f t="shared" si="6"/>
        <v>9999</v>
      </c>
    </row>
    <row r="142" spans="1:12" hidden="1">
      <c r="A142" s="22">
        <f t="shared" si="5"/>
        <v>20</v>
      </c>
      <c r="B142" s="32"/>
      <c r="C142" s="25"/>
      <c r="D142" s="25"/>
      <c r="E142" s="25"/>
      <c r="F142" s="25"/>
      <c r="G142" s="25"/>
      <c r="H142" s="26"/>
      <c r="I142" s="27">
        <v>9999</v>
      </c>
      <c r="J142" s="27">
        <v>9999</v>
      </c>
      <c r="K142" s="27">
        <v>9999</v>
      </c>
      <c r="L142" s="28">
        <f t="shared" si="6"/>
        <v>9999</v>
      </c>
    </row>
    <row r="143" spans="1:12" hidden="1">
      <c r="A143" s="22">
        <f t="shared" si="5"/>
        <v>20</v>
      </c>
      <c r="B143" s="32"/>
      <c r="C143" s="25"/>
      <c r="D143" s="25"/>
      <c r="E143" s="25"/>
      <c r="F143" s="25"/>
      <c r="G143" s="25"/>
      <c r="H143" s="26"/>
      <c r="I143" s="27">
        <v>9999</v>
      </c>
      <c r="J143" s="27">
        <v>9999</v>
      </c>
      <c r="K143" s="27">
        <v>9999</v>
      </c>
      <c r="L143" s="28">
        <f t="shared" si="6"/>
        <v>9999</v>
      </c>
    </row>
    <row r="144" spans="1:12" hidden="1">
      <c r="A144" s="22">
        <f t="shared" si="5"/>
        <v>20</v>
      </c>
      <c r="B144" s="32"/>
      <c r="C144" s="25"/>
      <c r="D144" s="25"/>
      <c r="E144" s="25"/>
      <c r="F144" s="25"/>
      <c r="G144" s="25"/>
      <c r="H144" s="26"/>
      <c r="I144" s="27">
        <v>9999</v>
      </c>
      <c r="J144" s="27">
        <v>9999</v>
      </c>
      <c r="K144" s="27">
        <v>9999</v>
      </c>
      <c r="L144" s="28">
        <f t="shared" si="6"/>
        <v>9999</v>
      </c>
    </row>
    <row r="145" spans="1:12" ht="13.8" hidden="1" thickBot="1">
      <c r="A145" s="22">
        <f t="shared" si="5"/>
        <v>20</v>
      </c>
      <c r="B145" s="33"/>
      <c r="C145" s="29"/>
      <c r="D145" s="29"/>
      <c r="E145" s="29"/>
      <c r="F145" s="29"/>
      <c r="G145" s="29"/>
      <c r="H145" s="30"/>
      <c r="I145" s="27">
        <v>9999</v>
      </c>
      <c r="J145" s="27">
        <v>9999</v>
      </c>
      <c r="K145" s="27">
        <v>9999</v>
      </c>
      <c r="L145" s="28">
        <f t="shared" si="6"/>
        <v>9999</v>
      </c>
    </row>
    <row r="146" spans="1:12" hidden="1"/>
    <row r="147" spans="1:12" hidden="1"/>
    <row r="148" spans="1:12" hidden="1"/>
    <row r="149" spans="1:12" hidden="1"/>
    <row r="150" spans="1:12" hidden="1"/>
    <row r="151" spans="1:12" hidden="1"/>
    <row r="152" spans="1:12" hidden="1"/>
    <row r="153" spans="1:12" hidden="1"/>
    <row r="154" spans="1:12" hidden="1"/>
  </sheetData>
  <sortState ref="A47:L67">
    <sortCondition ref="H47:H67"/>
  </sortState>
  <mergeCells count="12">
    <mergeCell ref="A1:H1"/>
    <mergeCell ref="A2:H2"/>
    <mergeCell ref="A5:B5"/>
    <mergeCell ref="C5:E5"/>
    <mergeCell ref="A6:B6"/>
    <mergeCell ref="C6:E6"/>
    <mergeCell ref="A7:B7"/>
    <mergeCell ref="C7:E7"/>
    <mergeCell ref="A8:B8"/>
    <mergeCell ref="C8:E8"/>
    <mergeCell ref="A9:B9"/>
    <mergeCell ref="C9:E9"/>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43"/>
  <sheetViews>
    <sheetView topLeftCell="C10" workbookViewId="0">
      <selection activeCell="S29" sqref="S29"/>
    </sheetView>
  </sheetViews>
  <sheetFormatPr defaultRowHeight="13.2"/>
  <cols>
    <col min="1" max="1" width="14.6640625" customWidth="1"/>
    <col min="2" max="2" width="7.109375" customWidth="1"/>
    <col min="3" max="3" width="15.33203125" customWidth="1"/>
    <col min="4" max="4" width="11.109375" customWidth="1"/>
    <col min="5" max="5" width="8.44140625" customWidth="1"/>
    <col min="8" max="8" width="14.33203125" customWidth="1"/>
    <col min="9" max="9" width="7.44140625" customWidth="1"/>
    <col min="10" max="10" width="15.77734375" customWidth="1"/>
    <col min="14" max="14" width="18.88671875" customWidth="1"/>
    <col min="18" max="18" width="17.21875" customWidth="1"/>
  </cols>
  <sheetData>
    <row r="1" spans="1:19" ht="24.6" hidden="1">
      <c r="A1" s="68" t="s">
        <v>8</v>
      </c>
      <c r="B1" s="68"/>
      <c r="C1" s="68"/>
      <c r="D1" s="68"/>
      <c r="E1" s="68"/>
      <c r="F1" s="68"/>
      <c r="G1" s="68"/>
      <c r="H1" s="68"/>
      <c r="I1" s="68"/>
      <c r="J1" s="65"/>
    </row>
    <row r="2" spans="1:19" ht="17.399999999999999" hidden="1">
      <c r="A2" s="69" t="s">
        <v>16</v>
      </c>
      <c r="B2" s="69"/>
      <c r="C2" s="69"/>
      <c r="D2" s="69"/>
      <c r="E2" s="69"/>
      <c r="F2" s="69"/>
      <c r="G2" s="69"/>
      <c r="H2" s="69"/>
      <c r="I2" s="69"/>
      <c r="J2" s="66"/>
    </row>
    <row r="3" spans="1:19" hidden="1">
      <c r="A3" s="7"/>
      <c r="B3" s="1"/>
      <c r="C3" s="1"/>
      <c r="D3" s="1"/>
      <c r="E3" s="1"/>
      <c r="F3" s="1"/>
      <c r="G3" s="1"/>
      <c r="H3" s="1"/>
      <c r="I3" s="1"/>
      <c r="J3" s="1"/>
    </row>
    <row r="4" spans="1:19" ht="13.8" hidden="1" thickBot="1">
      <c r="A4" s="7"/>
      <c r="B4" s="1"/>
      <c r="C4" s="1"/>
      <c r="D4" s="1"/>
      <c r="E4" s="1"/>
      <c r="F4" s="1"/>
      <c r="G4" s="1"/>
      <c r="H4" s="1"/>
      <c r="I4" s="1"/>
      <c r="J4" s="1"/>
    </row>
    <row r="5" spans="1:19" hidden="1">
      <c r="A5" s="94" t="s">
        <v>9</v>
      </c>
      <c r="B5" s="95"/>
      <c r="C5" s="96"/>
      <c r="D5" s="97"/>
      <c r="E5" s="97"/>
      <c r="F5" s="98"/>
      <c r="G5" s="1"/>
      <c r="H5" s="1"/>
      <c r="I5" s="34"/>
      <c r="J5" s="34"/>
    </row>
    <row r="6" spans="1:19" hidden="1">
      <c r="A6" s="84" t="s">
        <v>10</v>
      </c>
      <c r="B6" s="85"/>
      <c r="C6" s="86"/>
      <c r="D6" s="87"/>
      <c r="E6" s="87"/>
      <c r="F6" s="88"/>
      <c r="G6" s="1"/>
      <c r="H6" s="1"/>
      <c r="I6" s="1"/>
      <c r="J6" s="1"/>
    </row>
    <row r="7" spans="1:19" hidden="1">
      <c r="A7" s="84" t="s">
        <v>11</v>
      </c>
      <c r="B7" s="85"/>
      <c r="C7" s="86"/>
      <c r="D7" s="87"/>
      <c r="E7" s="87"/>
      <c r="F7" s="88"/>
      <c r="G7" s="1"/>
      <c r="H7" s="1"/>
      <c r="I7" s="1"/>
      <c r="J7" s="1"/>
    </row>
    <row r="8" spans="1:19" hidden="1">
      <c r="A8" s="84" t="s">
        <v>12</v>
      </c>
      <c r="B8" s="85"/>
      <c r="C8" s="86"/>
      <c r="D8" s="87"/>
      <c r="E8" s="87"/>
      <c r="F8" s="88"/>
      <c r="G8" s="1"/>
      <c r="H8" s="1"/>
      <c r="I8" s="1"/>
      <c r="J8" s="1"/>
    </row>
    <row r="9" spans="1:19" ht="13.8" hidden="1" thickBot="1">
      <c r="A9" s="89" t="s">
        <v>13</v>
      </c>
      <c r="B9" s="90"/>
      <c r="C9" s="91"/>
      <c r="D9" s="92"/>
      <c r="E9" s="92"/>
      <c r="F9" s="93"/>
      <c r="G9" s="1"/>
      <c r="H9" s="1"/>
      <c r="I9" s="1"/>
      <c r="L9" s="56"/>
    </row>
    <row r="10" spans="1:19">
      <c r="J10" s="57" t="s">
        <v>69</v>
      </c>
    </row>
    <row r="11" spans="1:19" hidden="1">
      <c r="A11" s="82" t="s">
        <v>0</v>
      </c>
      <c r="B11" s="82"/>
      <c r="C11" s="82"/>
      <c r="D11" s="82"/>
      <c r="E11" s="82"/>
      <c r="F11" s="82"/>
      <c r="G11" s="82"/>
      <c r="H11" s="82"/>
      <c r="I11" s="82"/>
      <c r="J11" s="82"/>
      <c r="K11" s="82"/>
    </row>
    <row r="12" spans="1:19" hidden="1">
      <c r="A12" s="38" t="s">
        <v>22</v>
      </c>
      <c r="B12" s="38" t="s">
        <v>2</v>
      </c>
      <c r="C12" s="38" t="s">
        <v>3</v>
      </c>
      <c r="D12" s="38" t="s">
        <v>4</v>
      </c>
      <c r="E12" s="38" t="s">
        <v>21</v>
      </c>
      <c r="G12" s="38" t="s">
        <v>23</v>
      </c>
      <c r="H12" s="38" t="s">
        <v>22</v>
      </c>
      <c r="I12" s="38" t="s">
        <v>2</v>
      </c>
      <c r="J12" s="38" t="s">
        <v>68</v>
      </c>
      <c r="K12" s="38" t="s">
        <v>24</v>
      </c>
      <c r="L12" s="39" t="s">
        <v>26</v>
      </c>
      <c r="M12" s="39" t="s">
        <v>2</v>
      </c>
      <c r="N12" s="38" t="s">
        <v>68</v>
      </c>
      <c r="O12" s="39" t="s">
        <v>24</v>
      </c>
      <c r="P12" s="41" t="s">
        <v>27</v>
      </c>
      <c r="Q12" s="39" t="s">
        <v>2</v>
      </c>
      <c r="R12" s="38" t="s">
        <v>68</v>
      </c>
      <c r="S12" s="39" t="s">
        <v>17</v>
      </c>
    </row>
    <row r="13" spans="1:19" hidden="1">
      <c r="A13" s="67">
        <v>1</v>
      </c>
      <c r="B13" s="67">
        <f>CrossTimedRunsSKI!B13</f>
        <v>124</v>
      </c>
      <c r="C13" s="36" t="str">
        <f>CrossTimedRunsSKI!C13</f>
        <v>Vicki Howarth</v>
      </c>
      <c r="D13" s="36" t="str">
        <f>CrossTimedRunsSKI!D13</f>
        <v>Cross snowsports</v>
      </c>
      <c r="E13" s="67">
        <f>CrossTimedRunsSKI!L13</f>
        <v>26.06</v>
      </c>
      <c r="G13" s="42"/>
      <c r="H13" s="43">
        <v>1</v>
      </c>
      <c r="I13" s="43">
        <f>B13</f>
        <v>124</v>
      </c>
      <c r="J13" s="43" t="str">
        <f>RANK(VLOOKUP(I13,$B$13:$E$20,4,FALSE),$E$13:$E$20,1) &amp; " " &amp; VLOOKUP(I13,$B$13:$E$20,2,FALSE)</f>
        <v>8 Vicki Howarth</v>
      </c>
      <c r="K13" s="43"/>
      <c r="L13" s="61"/>
      <c r="M13" s="43">
        <f>K13</f>
        <v>0</v>
      </c>
      <c r="N13" s="43" t="e">
        <f>RANK(VLOOKUP(M13,$B$13:$E$20,4,FALSE),$E$13:$E$20,1) &amp; " " &amp; VLOOKUP(M13,$B$13:$E$20,2,FALSE)</f>
        <v>#N/A</v>
      </c>
      <c r="O13" s="43"/>
      <c r="P13" s="60"/>
      <c r="Q13" s="43">
        <f>O13</f>
        <v>0</v>
      </c>
      <c r="R13" s="43" t="e">
        <f>RANK(VLOOKUP(Q13,$B$13:$E$20,4,FALSE),$E$13:$E$20,1) &amp; " " &amp; VLOOKUP(Q13,$B$13:$E$20,2,FALSE)</f>
        <v>#N/A</v>
      </c>
      <c r="S13" s="43"/>
    </row>
    <row r="14" spans="1:19" hidden="1">
      <c r="A14" s="67">
        <v>2</v>
      </c>
      <c r="B14" s="67">
        <f>CrossTimedRunsSKI!B14</f>
        <v>8</v>
      </c>
      <c r="C14" s="36" t="str">
        <f>CrossTimedRunsSKI!C14</f>
        <v>Katrina Slade</v>
      </c>
      <c r="D14" s="36" t="str">
        <f>CrossTimedRunsSKI!D14</f>
        <v>Cross Snowsports</v>
      </c>
      <c r="E14" s="67">
        <f>CrossTimedRunsSKI!L14</f>
        <v>16.350000000000001</v>
      </c>
      <c r="G14" s="42"/>
      <c r="H14" s="43">
        <v>8</v>
      </c>
      <c r="I14" s="43">
        <f>B20</f>
        <v>96</v>
      </c>
      <c r="J14" s="43" t="str">
        <f t="shared" ref="J14:J20" si="0">RANK(VLOOKUP(I14,$B$13:$E$20,4,FALSE),$E$13:$E$20,1) &amp; " " &amp; VLOOKUP(I14,$B$13:$E$20,2,FALSE)</f>
        <v xml:space="preserve">5 Elektra Brown </v>
      </c>
      <c r="K14" s="60"/>
      <c r="L14" s="61"/>
      <c r="M14" s="43">
        <f>K15</f>
        <v>0</v>
      </c>
      <c r="N14" s="43" t="e">
        <f t="shared" ref="N14:N16" si="1">RANK(VLOOKUP(M14,$B$13:$E$20,4,FALSE),$E$13:$E$20,1) &amp; " " &amp; VLOOKUP(M14,$B$13:$E$20,2,FALSE)</f>
        <v>#N/A</v>
      </c>
      <c r="O14" s="60"/>
      <c r="P14" s="60"/>
      <c r="Q14" s="43">
        <f>O15</f>
        <v>0</v>
      </c>
      <c r="R14" s="43" t="e">
        <f>RANK(VLOOKUP(Q14,$B$13:$E$20,4,FALSE),$E$13:$E$20,1) &amp; " " &amp; VLOOKUP(Q14,$B$13:$E$20,2,FALSE)</f>
        <v>#N/A</v>
      </c>
      <c r="S14" s="37" t="s">
        <v>18</v>
      </c>
    </row>
    <row r="15" spans="1:19" hidden="1">
      <c r="A15" s="67">
        <v>3</v>
      </c>
      <c r="B15" s="67">
        <f>CrossTimedRunsSKI!B15</f>
        <v>89</v>
      </c>
      <c r="C15" s="36" t="str">
        <f>CrossTimedRunsSKI!C15</f>
        <v xml:space="preserve">Isobel Brown </v>
      </c>
      <c r="D15" s="36" t="str">
        <f>CrossTimedRunsSKI!D15</f>
        <v>ESF Val Thorens  FIS 2531949 20347 20348 20346</v>
      </c>
      <c r="E15" s="67">
        <f>CrossTimedRunsSKI!L15</f>
        <v>12.69</v>
      </c>
      <c r="G15" s="42"/>
      <c r="H15" s="45">
        <v>4</v>
      </c>
      <c r="I15" s="45">
        <f>B16</f>
        <v>127</v>
      </c>
      <c r="J15" s="45" t="str">
        <f t="shared" si="0"/>
        <v>2 KIRSTEN WALTON</v>
      </c>
      <c r="K15" s="45"/>
      <c r="L15" s="63"/>
      <c r="M15" s="45">
        <f>K17</f>
        <v>0</v>
      </c>
      <c r="N15" s="45" t="e">
        <f t="shared" si="1"/>
        <v>#N/A</v>
      </c>
      <c r="O15" s="45"/>
      <c r="P15" s="42"/>
      <c r="Q15" s="42"/>
      <c r="R15" s="42"/>
      <c r="S15" s="43"/>
    </row>
    <row r="16" spans="1:19" hidden="1">
      <c r="A16" s="67">
        <v>4</v>
      </c>
      <c r="B16" s="67">
        <f>CrossTimedRunsSKI!B16</f>
        <v>127</v>
      </c>
      <c r="C16" s="36" t="str">
        <f>CrossTimedRunsSKI!C16</f>
        <v>KIRSTEN WALTON</v>
      </c>
      <c r="D16" s="36" t="str">
        <f>CrossTimedRunsSKI!D16</f>
        <v>LIONS 20317</v>
      </c>
      <c r="E16" s="67">
        <f>CrossTimedRunsSKI!L16</f>
        <v>12.66</v>
      </c>
      <c r="G16" s="42"/>
      <c r="H16" s="45">
        <v>5</v>
      </c>
      <c r="I16" s="45">
        <f>B17</f>
        <v>101</v>
      </c>
      <c r="J16" s="45" t="str">
        <f t="shared" si="0"/>
        <v>4 Aimee Pullan</v>
      </c>
      <c r="K16" s="62"/>
      <c r="L16" s="63"/>
      <c r="M16" s="45">
        <f>K19</f>
        <v>0</v>
      </c>
      <c r="N16" s="45" t="e">
        <f t="shared" si="1"/>
        <v>#N/A</v>
      </c>
      <c r="O16" s="62"/>
      <c r="P16" s="42"/>
      <c r="Q16" s="42"/>
      <c r="R16" s="42"/>
      <c r="S16" s="42"/>
    </row>
    <row r="17" spans="1:19" hidden="1">
      <c r="A17" s="67">
        <v>5</v>
      </c>
      <c r="B17" s="67">
        <f>CrossTimedRunsSKI!B17</f>
        <v>101</v>
      </c>
      <c r="C17" s="36" t="str">
        <f>CrossTimedRunsSKI!C17</f>
        <v>Aimee Pullan</v>
      </c>
      <c r="D17" s="36" t="str">
        <f>CrossTimedRunsSKI!D17</f>
        <v>Lions</v>
      </c>
      <c r="E17" s="67">
        <f>CrossTimedRunsSKI!L17</f>
        <v>12.72</v>
      </c>
      <c r="G17" s="42"/>
      <c r="H17" s="43">
        <v>3</v>
      </c>
      <c r="I17" s="43">
        <f>B15</f>
        <v>89</v>
      </c>
      <c r="J17" s="43" t="str">
        <f t="shared" si="0"/>
        <v xml:space="preserve">3 Isobel Brown </v>
      </c>
      <c r="K17" s="43"/>
      <c r="L17" s="42"/>
      <c r="M17" s="42"/>
      <c r="N17" s="42"/>
      <c r="O17" s="42"/>
      <c r="P17" s="40" t="s">
        <v>28</v>
      </c>
      <c r="Q17" s="37" t="s">
        <v>2</v>
      </c>
      <c r="R17" s="38" t="s">
        <v>68</v>
      </c>
      <c r="S17" s="37" t="s">
        <v>19</v>
      </c>
    </row>
    <row r="18" spans="1:19" hidden="1">
      <c r="A18" s="67">
        <v>6</v>
      </c>
      <c r="B18" s="67">
        <f>CrossTimedRunsSKI!B18</f>
        <v>138</v>
      </c>
      <c r="C18" s="36" t="str">
        <f>CrossTimedRunsSKI!C18</f>
        <v xml:space="preserve">Thea Fenwick </v>
      </c>
      <c r="D18" s="36" t="str">
        <f>CrossTimedRunsSKI!D18</f>
        <v xml:space="preserve">SZ racing </v>
      </c>
      <c r="E18" s="67">
        <f>CrossTimedRunsSKI!L18</f>
        <v>12.62</v>
      </c>
      <c r="G18" s="42"/>
      <c r="H18" s="43">
        <v>6</v>
      </c>
      <c r="I18" s="43">
        <f>B18</f>
        <v>138</v>
      </c>
      <c r="J18" s="43" t="str">
        <f t="shared" si="0"/>
        <v xml:space="preserve">1 Thea Fenwick </v>
      </c>
      <c r="K18" s="60"/>
      <c r="L18" s="42"/>
      <c r="M18" s="42"/>
      <c r="N18" s="42"/>
      <c r="O18" s="42"/>
      <c r="P18" s="42"/>
      <c r="Q18" s="43"/>
      <c r="R18" s="43" t="e">
        <f>RANK(VLOOKUP(Q18,$B$13:$E$20,4,FALSE),$E$13:$E$20,1) &amp; " " &amp; VLOOKUP(Q18,$B$13:$E$20,2,FALSE)</f>
        <v>#N/A</v>
      </c>
      <c r="S18" s="43"/>
    </row>
    <row r="19" spans="1:19" hidden="1">
      <c r="A19" s="67">
        <v>7</v>
      </c>
      <c r="B19" s="67">
        <f>CrossTimedRunsSKI!B19</f>
        <v>126</v>
      </c>
      <c r="C19" s="36" t="str">
        <f>CrossTimedRunsSKI!C19</f>
        <v xml:space="preserve">Jemima Brown </v>
      </c>
      <c r="D19" s="36" t="str">
        <f>CrossTimedRunsSKI!D19</f>
        <v>ESF Val Thorens  FIS 2531949 20347 20348 20346</v>
      </c>
      <c r="E19" s="67">
        <f>CrossTimedRunsSKI!L19</f>
        <v>14.01</v>
      </c>
      <c r="G19" s="42"/>
      <c r="H19" s="45">
        <v>7</v>
      </c>
      <c r="I19" s="45">
        <f>B19</f>
        <v>126</v>
      </c>
      <c r="J19" s="45" t="str">
        <f t="shared" si="0"/>
        <v xml:space="preserve">6 Jemima Brown </v>
      </c>
      <c r="K19" s="45"/>
      <c r="L19" s="42"/>
      <c r="M19" s="42"/>
      <c r="N19" s="42"/>
      <c r="O19" s="42"/>
      <c r="P19" s="42"/>
      <c r="Q19" s="43"/>
      <c r="R19" s="43" t="e">
        <f>RANK(VLOOKUP(Q19,$B$13:$E$20,4,FALSE),$E$13:$E$20,1) &amp; " " &amp; VLOOKUP(Q19,$B$13:$E$20,2,FALSE)</f>
        <v>#N/A</v>
      </c>
      <c r="S19" s="37" t="s">
        <v>20</v>
      </c>
    </row>
    <row r="20" spans="1:19" hidden="1">
      <c r="A20" s="67">
        <v>8</v>
      </c>
      <c r="B20" s="67">
        <f>CrossTimedRunsSKI!B20</f>
        <v>96</v>
      </c>
      <c r="C20" s="36" t="str">
        <f>CrossTimedRunsSKI!C20</f>
        <v xml:space="preserve">Elektra Brown </v>
      </c>
      <c r="D20" s="36" t="str">
        <f>CrossTimedRunsSKI!D20</f>
        <v>ESF Val Thorens  FIS 2531949 20347 20348 20346</v>
      </c>
      <c r="E20" s="67">
        <f>CrossTimedRunsSKI!L20</f>
        <v>13.8</v>
      </c>
      <c r="G20" s="42"/>
      <c r="H20" s="45">
        <v>2</v>
      </c>
      <c r="I20" s="45">
        <f>B14</f>
        <v>8</v>
      </c>
      <c r="J20" s="45" t="str">
        <f t="shared" si="0"/>
        <v>7 Katrina Slade</v>
      </c>
      <c r="K20" s="62"/>
      <c r="L20" s="42"/>
      <c r="M20" s="42"/>
      <c r="N20" s="42"/>
      <c r="O20" s="42"/>
      <c r="P20" s="42"/>
      <c r="Q20" s="42"/>
      <c r="R20" s="42"/>
      <c r="S20" s="43"/>
    </row>
    <row r="21" spans="1:19" hidden="1"/>
    <row r="24" spans="1:19">
      <c r="A24" s="83" t="s">
        <v>7</v>
      </c>
      <c r="B24" s="82"/>
      <c r="C24" s="82"/>
      <c r="D24" s="82"/>
      <c r="E24" s="82"/>
      <c r="F24" s="82"/>
      <c r="G24" s="82"/>
      <c r="H24" s="82"/>
      <c r="I24" s="82"/>
      <c r="J24" s="82"/>
      <c r="K24" s="82"/>
    </row>
    <row r="25" spans="1:19">
      <c r="A25" s="38" t="s">
        <v>22</v>
      </c>
      <c r="B25" s="38" t="s">
        <v>2</v>
      </c>
      <c r="C25" s="38" t="s">
        <v>3</v>
      </c>
      <c r="D25" s="38" t="s">
        <v>4</v>
      </c>
      <c r="E25" s="38" t="s">
        <v>21</v>
      </c>
      <c r="G25" s="38" t="s">
        <v>23</v>
      </c>
      <c r="H25" s="38" t="s">
        <v>22</v>
      </c>
      <c r="I25" s="38" t="s">
        <v>2</v>
      </c>
      <c r="J25" s="38" t="s">
        <v>68</v>
      </c>
      <c r="K25" s="38" t="s">
        <v>24</v>
      </c>
      <c r="L25" s="39" t="s">
        <v>26</v>
      </c>
      <c r="M25" s="39" t="s">
        <v>2</v>
      </c>
      <c r="N25" s="38" t="s">
        <v>68</v>
      </c>
      <c r="O25" s="39" t="s">
        <v>24</v>
      </c>
      <c r="P25" s="41" t="s">
        <v>27</v>
      </c>
      <c r="Q25" s="39" t="s">
        <v>2</v>
      </c>
      <c r="R25" s="38" t="s">
        <v>68</v>
      </c>
      <c r="S25" s="39" t="s">
        <v>17</v>
      </c>
    </row>
    <row r="26" spans="1:19">
      <c r="A26" s="67">
        <v>1</v>
      </c>
      <c r="B26" s="67">
        <v>64</v>
      </c>
      <c r="C26" s="36" t="s">
        <v>212</v>
      </c>
      <c r="D26" s="36">
        <f>CrossTimedRunsSKI!D48</f>
        <v>0</v>
      </c>
      <c r="E26" s="67">
        <v>13.7</v>
      </c>
      <c r="G26" s="42"/>
      <c r="H26" s="43">
        <v>1</v>
      </c>
      <c r="I26" s="43">
        <f>B26</f>
        <v>64</v>
      </c>
      <c r="J26" s="43" t="str">
        <f>RANK(VLOOKUP(I26,$B$26:$E$33,4,FALSE),$E$26:$E$33,1) &amp; " " &amp; VLOOKUP(I26,$B$26:$E$33,2,FALSE)</f>
        <v>1 James Frampton</v>
      </c>
      <c r="K26" s="43">
        <v>64</v>
      </c>
      <c r="L26" s="61"/>
      <c r="M26" s="43">
        <f>K26</f>
        <v>64</v>
      </c>
      <c r="N26" s="43" t="str">
        <f>RANK(VLOOKUP(M26,$B$26:$E$33,4,FALSE),$E$26:$E$33,1) &amp; " " &amp; VLOOKUP(M26,$B$26:$E$33,2,FALSE)</f>
        <v>1 James Frampton</v>
      </c>
      <c r="O26" s="43">
        <v>64</v>
      </c>
      <c r="P26" s="60"/>
      <c r="Q26" s="43">
        <f>O26</f>
        <v>64</v>
      </c>
      <c r="R26" s="43" t="str">
        <f>RANK(VLOOKUP(Q26,$B$26:$E$33,4,FALSE),$E$26:$E$33,1) &amp; " " &amp; VLOOKUP(Q26,$B$26:$E$33,2,FALSE)</f>
        <v>1 James Frampton</v>
      </c>
      <c r="S26" s="43">
        <v>64</v>
      </c>
    </row>
    <row r="27" spans="1:19">
      <c r="A27" s="67">
        <v>2</v>
      </c>
      <c r="B27" s="67">
        <v>82</v>
      </c>
      <c r="C27" s="36" t="s">
        <v>213</v>
      </c>
      <c r="D27" s="36">
        <v>0</v>
      </c>
      <c r="E27" s="67">
        <v>16.350000000000001</v>
      </c>
      <c r="G27" s="42"/>
      <c r="H27" s="43">
        <v>8</v>
      </c>
      <c r="I27" s="43">
        <f>B33</f>
        <v>0</v>
      </c>
      <c r="J27" s="43" t="str">
        <f t="shared" ref="J27:J33" si="2">RANK(VLOOKUP(I27,$B$26:$E$33,4,FALSE),$E$26:$E$33,1) &amp; " " &amp; VLOOKUP(I27,$B$26:$E$33,2,FALSE)</f>
        <v>3 0</v>
      </c>
      <c r="K27" s="60"/>
      <c r="L27" s="61"/>
      <c r="M27" s="43">
        <f>K28</f>
        <v>0</v>
      </c>
      <c r="N27" s="43" t="str">
        <f t="shared" ref="N27:N29" si="3">RANK(VLOOKUP(M27,$B$26:$E$33,4,FALSE),$E$26:$E$33,1) &amp; " " &amp; VLOOKUP(M27,$B$26:$E$33,2,FALSE)</f>
        <v>3 0</v>
      </c>
      <c r="O27" s="60"/>
      <c r="P27" s="60"/>
      <c r="Q27" s="43">
        <f>O28</f>
        <v>82</v>
      </c>
      <c r="R27" s="43" t="str">
        <f>RANK(VLOOKUP(Q27,$B$26:$E$33,4,FALSE),$E$26:$E$33,1) &amp; " " &amp; VLOOKUP(Q27,$B$26:$E$33,2,FALSE)</f>
        <v>2 Dominic O'Gara</v>
      </c>
      <c r="S27" s="37" t="s">
        <v>18</v>
      </c>
    </row>
    <row r="28" spans="1:19">
      <c r="A28" s="67">
        <v>3</v>
      </c>
      <c r="B28" s="67">
        <v>0</v>
      </c>
      <c r="C28" s="36">
        <v>0</v>
      </c>
      <c r="D28" s="36">
        <v>0</v>
      </c>
      <c r="E28" s="67">
        <v>9999</v>
      </c>
      <c r="G28" s="42"/>
      <c r="H28" s="45">
        <v>4</v>
      </c>
      <c r="I28" s="45">
        <f>B29</f>
        <v>0</v>
      </c>
      <c r="J28" s="45" t="str">
        <f t="shared" si="2"/>
        <v>3 0</v>
      </c>
      <c r="K28" s="45"/>
      <c r="L28" s="63"/>
      <c r="M28" s="45">
        <f>K30</f>
        <v>0</v>
      </c>
      <c r="N28" s="45" t="str">
        <f t="shared" si="3"/>
        <v>3 0</v>
      </c>
      <c r="O28" s="45">
        <v>82</v>
      </c>
      <c r="P28" s="42"/>
      <c r="Q28" s="42"/>
      <c r="R28" s="42"/>
      <c r="S28" s="43">
        <v>82</v>
      </c>
    </row>
    <row r="29" spans="1:19">
      <c r="A29" s="67">
        <v>4</v>
      </c>
      <c r="B29" s="67">
        <v>0</v>
      </c>
      <c r="C29" s="36">
        <v>0</v>
      </c>
      <c r="D29" s="36">
        <v>0</v>
      </c>
      <c r="E29" s="67">
        <v>9999</v>
      </c>
      <c r="G29" s="42"/>
      <c r="H29" s="45">
        <v>5</v>
      </c>
      <c r="I29" s="45">
        <f>B30</f>
        <v>0</v>
      </c>
      <c r="J29" s="45" t="str">
        <f t="shared" si="2"/>
        <v>3 0</v>
      </c>
      <c r="K29" s="62"/>
      <c r="L29" s="63"/>
      <c r="M29" s="45">
        <f>K32</f>
        <v>82</v>
      </c>
      <c r="N29" s="45" t="str">
        <f t="shared" si="3"/>
        <v>2 Dominic O'Gara</v>
      </c>
      <c r="O29" s="62"/>
      <c r="P29" s="42"/>
      <c r="Q29" s="42"/>
      <c r="R29" s="42"/>
      <c r="S29" s="42"/>
    </row>
    <row r="30" spans="1:19">
      <c r="A30" s="67">
        <v>5</v>
      </c>
      <c r="B30" s="67">
        <v>0</v>
      </c>
      <c r="C30" s="36">
        <v>0</v>
      </c>
      <c r="D30" s="36">
        <v>0</v>
      </c>
      <c r="E30" s="67">
        <v>9999</v>
      </c>
      <c r="G30" s="42"/>
      <c r="H30" s="43">
        <v>3</v>
      </c>
      <c r="I30" s="43">
        <f>B28</f>
        <v>0</v>
      </c>
      <c r="J30" s="43" t="str">
        <f t="shared" si="2"/>
        <v>3 0</v>
      </c>
      <c r="K30" s="43"/>
      <c r="L30" s="42"/>
      <c r="M30" s="42"/>
      <c r="N30" s="42"/>
      <c r="O30" s="42"/>
      <c r="P30" s="40" t="s">
        <v>28</v>
      </c>
      <c r="Q30" s="37" t="s">
        <v>2</v>
      </c>
      <c r="R30" s="38" t="s">
        <v>68</v>
      </c>
      <c r="S30" s="37" t="s">
        <v>19</v>
      </c>
    </row>
    <row r="31" spans="1:19">
      <c r="A31" s="67">
        <v>6</v>
      </c>
      <c r="B31" s="67">
        <v>0</v>
      </c>
      <c r="C31" s="36">
        <v>0</v>
      </c>
      <c r="D31" s="36">
        <v>0</v>
      </c>
      <c r="E31" s="67">
        <v>9999</v>
      </c>
      <c r="G31" s="42"/>
      <c r="H31" s="43">
        <v>6</v>
      </c>
      <c r="I31" s="43">
        <f>B31</f>
        <v>0</v>
      </c>
      <c r="J31" s="43" t="str">
        <f t="shared" si="2"/>
        <v>3 0</v>
      </c>
      <c r="K31" s="60"/>
      <c r="L31" s="42"/>
      <c r="M31" s="42"/>
      <c r="N31" s="42"/>
      <c r="O31" s="42"/>
      <c r="P31" s="42"/>
      <c r="Q31" s="43"/>
      <c r="R31" s="43" t="str">
        <f>RANK(VLOOKUP(Q31,$B$26:$E$33,4,FALSE),$E$26:$E$33,1) &amp; " " &amp; VLOOKUP(Q31,$B$26:$E$33,2,FALSE)</f>
        <v>3 0</v>
      </c>
      <c r="S31" s="43"/>
    </row>
    <row r="32" spans="1:19">
      <c r="A32" s="67">
        <v>7</v>
      </c>
      <c r="B32" s="67">
        <v>0</v>
      </c>
      <c r="C32" s="36">
        <v>0</v>
      </c>
      <c r="D32" s="36">
        <v>0</v>
      </c>
      <c r="E32" s="67">
        <v>9999</v>
      </c>
      <c r="G32" s="42"/>
      <c r="H32" s="45">
        <v>7</v>
      </c>
      <c r="I32" s="45">
        <f>B32</f>
        <v>0</v>
      </c>
      <c r="J32" s="45" t="str">
        <f t="shared" si="2"/>
        <v>3 0</v>
      </c>
      <c r="K32" s="45">
        <v>82</v>
      </c>
      <c r="L32" s="42"/>
      <c r="M32" s="42"/>
      <c r="N32" s="42"/>
      <c r="O32" s="42"/>
      <c r="P32" s="42"/>
      <c r="Q32" s="43"/>
      <c r="R32" s="43" t="str">
        <f>RANK(VLOOKUP(Q32,$B$26:$E$33,4,FALSE),$E$26:$E$33,1) &amp; " " &amp; VLOOKUP(Q32,$B$26:$E$33,2,FALSE)</f>
        <v>3 0</v>
      </c>
      <c r="S32" s="37" t="s">
        <v>20</v>
      </c>
    </row>
    <row r="33" spans="1:19">
      <c r="A33" s="67">
        <v>8</v>
      </c>
      <c r="B33" s="67">
        <v>0</v>
      </c>
      <c r="C33" s="36">
        <v>0</v>
      </c>
      <c r="D33" s="36">
        <v>0</v>
      </c>
      <c r="E33" s="67">
        <v>9999</v>
      </c>
      <c r="G33" s="42"/>
      <c r="H33" s="45">
        <v>2</v>
      </c>
      <c r="I33" s="45">
        <f>B27</f>
        <v>82</v>
      </c>
      <c r="J33" s="45" t="str">
        <f t="shared" si="2"/>
        <v>2 Dominic O'Gara</v>
      </c>
      <c r="K33" s="62"/>
      <c r="L33" s="42"/>
      <c r="M33" s="42"/>
      <c r="N33" s="42"/>
      <c r="O33" s="42"/>
      <c r="P33" s="42"/>
      <c r="Q33" s="42"/>
      <c r="R33" s="42"/>
      <c r="S33" s="43"/>
    </row>
    <row r="43" spans="1:19">
      <c r="H43" s="57"/>
    </row>
  </sheetData>
  <mergeCells count="14">
    <mergeCell ref="A11:K11"/>
    <mergeCell ref="A24:K24"/>
    <mergeCell ref="A7:B7"/>
    <mergeCell ref="C7:F7"/>
    <mergeCell ref="A8:B8"/>
    <mergeCell ref="C8:F8"/>
    <mergeCell ref="A9:B9"/>
    <mergeCell ref="C9:F9"/>
    <mergeCell ref="A1:I1"/>
    <mergeCell ref="A2:I2"/>
    <mergeCell ref="A5:B5"/>
    <mergeCell ref="C5:F5"/>
    <mergeCell ref="A6:B6"/>
    <mergeCell ref="C6:F6"/>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S43"/>
  <sheetViews>
    <sheetView topLeftCell="B10" workbookViewId="0">
      <selection activeCell="S27" sqref="S27"/>
    </sheetView>
  </sheetViews>
  <sheetFormatPr defaultRowHeight="13.2"/>
  <cols>
    <col min="1" max="1" width="14.6640625" customWidth="1"/>
    <col min="2" max="2" width="7.109375" customWidth="1"/>
    <col min="3" max="3" width="12.88671875" customWidth="1"/>
    <col min="4" max="4" width="11.109375" customWidth="1"/>
    <col min="5" max="5" width="8.44140625" customWidth="1"/>
    <col min="8" max="8" width="14.33203125" customWidth="1"/>
    <col min="9" max="9" width="7.44140625" customWidth="1"/>
    <col min="10" max="10" width="15.44140625" customWidth="1"/>
    <col min="14" max="14" width="18.109375" customWidth="1"/>
    <col min="18" max="18" width="15.5546875" customWidth="1"/>
  </cols>
  <sheetData>
    <row r="1" spans="1:19" ht="24.6" hidden="1">
      <c r="A1" s="68" t="s">
        <v>8</v>
      </c>
      <c r="B1" s="68"/>
      <c r="C1" s="68"/>
      <c r="D1" s="68"/>
      <c r="E1" s="68"/>
      <c r="F1" s="68"/>
      <c r="G1" s="68"/>
      <c r="H1" s="68"/>
      <c r="I1" s="68"/>
      <c r="J1" s="65"/>
    </row>
    <row r="2" spans="1:19" ht="17.399999999999999" hidden="1">
      <c r="A2" s="69" t="s">
        <v>16</v>
      </c>
      <c r="B2" s="69"/>
      <c r="C2" s="69"/>
      <c r="D2" s="69"/>
      <c r="E2" s="69"/>
      <c r="F2" s="69"/>
      <c r="G2" s="69"/>
      <c r="H2" s="69"/>
      <c r="I2" s="69"/>
      <c r="J2" s="66"/>
    </row>
    <row r="3" spans="1:19" hidden="1">
      <c r="A3" s="7"/>
      <c r="B3" s="1"/>
      <c r="C3" s="1"/>
      <c r="D3" s="1"/>
      <c r="E3" s="1"/>
      <c r="F3" s="1"/>
      <c r="G3" s="1"/>
      <c r="H3" s="1"/>
      <c r="I3" s="1"/>
      <c r="J3" s="1"/>
    </row>
    <row r="4" spans="1:19" ht="13.8" hidden="1" thickBot="1">
      <c r="A4" s="7"/>
      <c r="B4" s="1"/>
      <c r="C4" s="1"/>
      <c r="D4" s="1"/>
      <c r="E4" s="1"/>
      <c r="F4" s="1"/>
      <c r="G4" s="1"/>
      <c r="H4" s="1"/>
      <c r="I4" s="1"/>
      <c r="J4" s="1"/>
    </row>
    <row r="5" spans="1:19" hidden="1">
      <c r="A5" s="94" t="s">
        <v>9</v>
      </c>
      <c r="B5" s="95"/>
      <c r="C5" s="96"/>
      <c r="D5" s="97"/>
      <c r="E5" s="97"/>
      <c r="F5" s="98"/>
      <c r="G5" s="1"/>
      <c r="H5" s="1"/>
      <c r="I5" s="34"/>
      <c r="J5" s="34"/>
    </row>
    <row r="6" spans="1:19" hidden="1">
      <c r="A6" s="84" t="s">
        <v>10</v>
      </c>
      <c r="B6" s="85"/>
      <c r="C6" s="86"/>
      <c r="D6" s="87"/>
      <c r="E6" s="87"/>
      <c r="F6" s="88"/>
      <c r="G6" s="1"/>
      <c r="H6" s="1"/>
      <c r="I6" s="1"/>
      <c r="J6" s="1"/>
    </row>
    <row r="7" spans="1:19" hidden="1">
      <c r="A7" s="84" t="s">
        <v>11</v>
      </c>
      <c r="B7" s="85"/>
      <c r="C7" s="86"/>
      <c r="D7" s="87"/>
      <c r="E7" s="87"/>
      <c r="F7" s="88"/>
      <c r="G7" s="1"/>
      <c r="H7" s="1"/>
      <c r="I7" s="1"/>
      <c r="J7" s="1"/>
    </row>
    <row r="8" spans="1:19" hidden="1">
      <c r="A8" s="84" t="s">
        <v>12</v>
      </c>
      <c r="B8" s="85"/>
      <c r="C8" s="86"/>
      <c r="D8" s="87"/>
      <c r="E8" s="87"/>
      <c r="F8" s="88"/>
      <c r="G8" s="1"/>
      <c r="H8" s="1"/>
      <c r="I8" s="1"/>
      <c r="J8" s="1"/>
    </row>
    <row r="9" spans="1:19" ht="13.8" hidden="1" thickBot="1">
      <c r="A9" s="89" t="s">
        <v>13</v>
      </c>
      <c r="B9" s="90"/>
      <c r="C9" s="91"/>
      <c r="D9" s="92"/>
      <c r="E9" s="92"/>
      <c r="F9" s="93"/>
      <c r="G9" s="1"/>
      <c r="H9" s="1"/>
      <c r="I9" s="1"/>
      <c r="L9" s="56"/>
    </row>
    <row r="10" spans="1:19">
      <c r="J10" s="57" t="s">
        <v>69</v>
      </c>
    </row>
    <row r="11" spans="1:19">
      <c r="A11" s="82" t="s">
        <v>0</v>
      </c>
      <c r="B11" s="82"/>
      <c r="C11" s="82"/>
      <c r="D11" s="82"/>
      <c r="E11" s="82"/>
      <c r="F11" s="82"/>
      <c r="G11" s="82"/>
      <c r="H11" s="82"/>
      <c r="I11" s="82"/>
      <c r="J11" s="82"/>
      <c r="K11" s="82"/>
    </row>
    <row r="12" spans="1:19">
      <c r="A12" s="38" t="s">
        <v>22</v>
      </c>
      <c r="B12" s="38" t="s">
        <v>2</v>
      </c>
      <c r="C12" s="38" t="s">
        <v>3</v>
      </c>
      <c r="D12" s="38" t="s">
        <v>4</v>
      </c>
      <c r="E12" s="38" t="s">
        <v>21</v>
      </c>
      <c r="G12" s="38" t="s">
        <v>23</v>
      </c>
      <c r="H12" s="38" t="s">
        <v>22</v>
      </c>
      <c r="I12" s="38" t="s">
        <v>2</v>
      </c>
      <c r="J12" s="38" t="s">
        <v>68</v>
      </c>
      <c r="K12" s="38" t="s">
        <v>24</v>
      </c>
      <c r="L12" s="39" t="s">
        <v>26</v>
      </c>
      <c r="M12" s="39" t="s">
        <v>2</v>
      </c>
      <c r="N12" s="38" t="s">
        <v>68</v>
      </c>
      <c r="O12" s="39" t="s">
        <v>24</v>
      </c>
      <c r="P12" s="41" t="s">
        <v>27</v>
      </c>
      <c r="Q12" s="39" t="s">
        <v>2</v>
      </c>
      <c r="R12" s="38" t="s">
        <v>68</v>
      </c>
      <c r="S12" s="39" t="s">
        <v>17</v>
      </c>
    </row>
    <row r="13" spans="1:19">
      <c r="A13" s="67">
        <v>1</v>
      </c>
      <c r="B13" s="67">
        <v>1</v>
      </c>
      <c r="C13" s="36" t="s">
        <v>247</v>
      </c>
      <c r="D13" s="36">
        <v>0</v>
      </c>
      <c r="E13" s="67">
        <v>15.74</v>
      </c>
      <c r="G13" s="42"/>
      <c r="H13" s="43">
        <v>1</v>
      </c>
      <c r="I13" s="43">
        <f>B13</f>
        <v>1</v>
      </c>
      <c r="J13" s="43" t="str">
        <f>RANK(VLOOKUP(I13,$B$13:$E$20,4,FALSE),$E$13:$E$20,1) &amp; " " &amp; VLOOKUP(I13,$B$13:$E$20,2,FALSE)</f>
        <v>1 Jade Walsh</v>
      </c>
      <c r="K13" s="43">
        <v>1</v>
      </c>
      <c r="L13" s="61"/>
      <c r="M13" s="43">
        <f>K13</f>
        <v>1</v>
      </c>
      <c r="N13" s="43" t="str">
        <f>RANK(VLOOKUP(M13,$B$13:$E$20,4,FALSE),$E$13:$E$20,1) &amp; " " &amp; VLOOKUP(M13,$B$13:$E$20,2,FALSE)</f>
        <v>1 Jade Walsh</v>
      </c>
      <c r="O13" s="43">
        <v>1</v>
      </c>
      <c r="P13" s="60"/>
      <c r="Q13" s="43">
        <f>O13</f>
        <v>1</v>
      </c>
      <c r="R13" s="43" t="str">
        <f>RANK(VLOOKUP(Q13,$B$13:$E$20,4,FALSE),$E$13:$E$20,1) &amp; " " &amp; VLOOKUP(Q13,$B$13:$E$20,2,FALSE)</f>
        <v>1 Jade Walsh</v>
      </c>
      <c r="S13" s="43">
        <v>49</v>
      </c>
    </row>
    <row r="14" spans="1:19">
      <c r="A14" s="67">
        <v>2</v>
      </c>
      <c r="B14" s="67">
        <v>49</v>
      </c>
      <c r="C14" s="36" t="s">
        <v>174</v>
      </c>
      <c r="D14" s="36">
        <v>0</v>
      </c>
      <c r="E14" s="67">
        <v>19.12</v>
      </c>
      <c r="G14" s="42"/>
      <c r="H14" s="43">
        <v>8</v>
      </c>
      <c r="I14" s="43">
        <f>B20</f>
        <v>0</v>
      </c>
      <c r="J14" s="43" t="str">
        <f t="shared" ref="J14:J20" si="0">RANK(VLOOKUP(I14,$B$13:$E$20,4,FALSE),$E$13:$E$20,1) &amp; " " &amp; VLOOKUP(I14,$B$13:$E$20,2,FALSE)</f>
        <v>3 0</v>
      </c>
      <c r="K14" s="60"/>
      <c r="L14" s="61"/>
      <c r="M14" s="43">
        <f>K15</f>
        <v>0</v>
      </c>
      <c r="N14" s="43" t="str">
        <f t="shared" ref="N14:N16" si="1">RANK(VLOOKUP(M14,$B$13:$E$20,4,FALSE),$E$13:$E$20,1) &amp; " " &amp; VLOOKUP(M14,$B$13:$E$20,2,FALSE)</f>
        <v>3 0</v>
      </c>
      <c r="O14" s="60"/>
      <c r="P14" s="60"/>
      <c r="Q14" s="43">
        <f>O15</f>
        <v>49</v>
      </c>
      <c r="R14" s="43" t="str">
        <f>RANK(VLOOKUP(Q14,$B$13:$E$20,4,FALSE),$E$13:$E$20,1) &amp; " " &amp; VLOOKUP(Q14,$B$13:$E$20,2,FALSE)</f>
        <v>2 Hollie Smith</v>
      </c>
      <c r="S14" s="37" t="s">
        <v>18</v>
      </c>
    </row>
    <row r="15" spans="1:19">
      <c r="A15" s="67">
        <v>3</v>
      </c>
      <c r="B15" s="67">
        <v>0</v>
      </c>
      <c r="C15" s="36">
        <v>0</v>
      </c>
      <c r="D15" s="36">
        <v>0</v>
      </c>
      <c r="E15" s="67">
        <v>9999</v>
      </c>
      <c r="G15" s="42"/>
      <c r="H15" s="45">
        <v>4</v>
      </c>
      <c r="I15" s="45">
        <f>B16</f>
        <v>0</v>
      </c>
      <c r="J15" s="45" t="str">
        <f t="shared" si="0"/>
        <v>3 0</v>
      </c>
      <c r="K15" s="45"/>
      <c r="L15" s="63"/>
      <c r="M15" s="45">
        <f>K17</f>
        <v>0</v>
      </c>
      <c r="N15" s="45" t="str">
        <f t="shared" si="1"/>
        <v>3 0</v>
      </c>
      <c r="O15" s="45">
        <v>49</v>
      </c>
      <c r="P15" s="42"/>
      <c r="Q15" s="42"/>
      <c r="R15" s="42"/>
      <c r="S15" s="43">
        <v>1</v>
      </c>
    </row>
    <row r="16" spans="1:19">
      <c r="A16" s="67">
        <v>4</v>
      </c>
      <c r="B16" s="67">
        <v>0</v>
      </c>
      <c r="C16" s="36">
        <v>0</v>
      </c>
      <c r="D16" s="36">
        <v>0</v>
      </c>
      <c r="E16" s="67">
        <v>9999</v>
      </c>
      <c r="G16" s="42"/>
      <c r="H16" s="45">
        <v>5</v>
      </c>
      <c r="I16" s="45">
        <f>B17</f>
        <v>0</v>
      </c>
      <c r="J16" s="45" t="str">
        <f t="shared" si="0"/>
        <v>3 0</v>
      </c>
      <c r="K16" s="62"/>
      <c r="L16" s="63"/>
      <c r="M16" s="45">
        <f>K19</f>
        <v>49</v>
      </c>
      <c r="N16" s="45" t="str">
        <f t="shared" si="1"/>
        <v>2 Hollie Smith</v>
      </c>
      <c r="O16" s="62"/>
      <c r="P16" s="42"/>
      <c r="Q16" s="42"/>
      <c r="R16" s="42"/>
      <c r="S16" s="42"/>
    </row>
    <row r="17" spans="1:19">
      <c r="A17" s="67">
        <v>5</v>
      </c>
      <c r="B17" s="67">
        <v>0</v>
      </c>
      <c r="C17" s="36">
        <v>0</v>
      </c>
      <c r="D17" s="36">
        <v>0</v>
      </c>
      <c r="E17" s="67">
        <v>9999</v>
      </c>
      <c r="G17" s="42"/>
      <c r="H17" s="43">
        <v>3</v>
      </c>
      <c r="I17" s="43">
        <f>B15</f>
        <v>0</v>
      </c>
      <c r="J17" s="43" t="str">
        <f t="shared" si="0"/>
        <v>3 0</v>
      </c>
      <c r="K17" s="43"/>
      <c r="L17" s="42"/>
      <c r="M17" s="42"/>
      <c r="N17" s="42"/>
      <c r="O17" s="42"/>
      <c r="P17" s="40" t="s">
        <v>28</v>
      </c>
      <c r="Q17" s="37" t="s">
        <v>2</v>
      </c>
      <c r="R17" s="38" t="s">
        <v>68</v>
      </c>
      <c r="S17" s="37" t="s">
        <v>19</v>
      </c>
    </row>
    <row r="18" spans="1:19">
      <c r="A18" s="67">
        <v>6</v>
      </c>
      <c r="B18" s="67">
        <v>0</v>
      </c>
      <c r="C18" s="36">
        <v>0</v>
      </c>
      <c r="D18" s="36">
        <v>0</v>
      </c>
      <c r="E18" s="67">
        <v>9999</v>
      </c>
      <c r="G18" s="42"/>
      <c r="H18" s="43">
        <v>6</v>
      </c>
      <c r="I18" s="43">
        <f>B18</f>
        <v>0</v>
      </c>
      <c r="J18" s="43" t="str">
        <f t="shared" si="0"/>
        <v>3 0</v>
      </c>
      <c r="K18" s="60"/>
      <c r="L18" s="42"/>
      <c r="M18" s="42"/>
      <c r="N18" s="42"/>
      <c r="O18" s="42"/>
      <c r="P18" s="42"/>
      <c r="Q18" s="43"/>
      <c r="R18" s="43" t="str">
        <f>RANK(VLOOKUP(Q18,$B$13:$E$20,4,FALSE),$E$13:$E$20,1) &amp; " " &amp; VLOOKUP(Q18,$B$13:$E$20,2,FALSE)</f>
        <v>3 0</v>
      </c>
      <c r="S18" s="43"/>
    </row>
    <row r="19" spans="1:19">
      <c r="A19" s="67">
        <v>7</v>
      </c>
      <c r="B19" s="67">
        <v>0</v>
      </c>
      <c r="C19" s="36">
        <v>0</v>
      </c>
      <c r="D19" s="36">
        <v>0</v>
      </c>
      <c r="E19" s="67">
        <v>9999</v>
      </c>
      <c r="G19" s="42"/>
      <c r="H19" s="45">
        <v>7</v>
      </c>
      <c r="I19" s="45">
        <f>B19</f>
        <v>0</v>
      </c>
      <c r="J19" s="45" t="str">
        <f t="shared" si="0"/>
        <v>3 0</v>
      </c>
      <c r="K19" s="45">
        <v>49</v>
      </c>
      <c r="L19" s="42"/>
      <c r="M19" s="42"/>
      <c r="N19" s="42"/>
      <c r="O19" s="42"/>
      <c r="P19" s="42"/>
      <c r="Q19" s="43"/>
      <c r="R19" s="43" t="str">
        <f>RANK(VLOOKUP(Q19,$B$13:$E$20,4,FALSE),$E$13:$E$20,1) &amp; " " &amp; VLOOKUP(Q19,$B$13:$E$20,2,FALSE)</f>
        <v>3 0</v>
      </c>
      <c r="S19" s="37" t="s">
        <v>20</v>
      </c>
    </row>
    <row r="20" spans="1:19">
      <c r="A20" s="67">
        <v>8</v>
      </c>
      <c r="B20" s="67">
        <v>0</v>
      </c>
      <c r="C20" s="36">
        <v>0</v>
      </c>
      <c r="D20" s="36">
        <v>0</v>
      </c>
      <c r="E20" s="67">
        <v>9999</v>
      </c>
      <c r="G20" s="42"/>
      <c r="H20" s="45">
        <v>2</v>
      </c>
      <c r="I20" s="45">
        <f>B14</f>
        <v>49</v>
      </c>
      <c r="J20" s="45" t="str">
        <f t="shared" si="0"/>
        <v>2 Hollie Smith</v>
      </c>
      <c r="K20" s="62"/>
      <c r="L20" s="42"/>
      <c r="M20" s="42"/>
      <c r="N20" s="42"/>
      <c r="O20" s="42"/>
      <c r="P20" s="42"/>
      <c r="Q20" s="42"/>
      <c r="R20" s="42"/>
      <c r="S20" s="43"/>
    </row>
    <row r="24" spans="1:19">
      <c r="A24" s="83" t="s">
        <v>7</v>
      </c>
      <c r="B24" s="82"/>
      <c r="C24" s="82"/>
      <c r="D24" s="82"/>
      <c r="E24" s="82"/>
      <c r="F24" s="82"/>
      <c r="G24" s="82"/>
      <c r="H24" s="82"/>
      <c r="I24" s="82"/>
      <c r="J24" s="82"/>
      <c r="K24" s="82"/>
    </row>
    <row r="25" spans="1:19">
      <c r="A25" s="38" t="s">
        <v>22</v>
      </c>
      <c r="B25" s="38" t="s">
        <v>2</v>
      </c>
      <c r="C25" s="38" t="s">
        <v>3</v>
      </c>
      <c r="D25" s="38" t="s">
        <v>4</v>
      </c>
      <c r="E25" s="38" t="s">
        <v>21</v>
      </c>
      <c r="G25" s="38" t="s">
        <v>23</v>
      </c>
      <c r="H25" s="38" t="s">
        <v>22</v>
      </c>
      <c r="I25" s="38" t="s">
        <v>2</v>
      </c>
      <c r="J25" s="38" t="s">
        <v>68</v>
      </c>
      <c r="K25" s="38" t="s">
        <v>24</v>
      </c>
      <c r="L25" s="39" t="s">
        <v>26</v>
      </c>
      <c r="M25" s="39" t="s">
        <v>2</v>
      </c>
      <c r="N25" s="38" t="s">
        <v>68</v>
      </c>
      <c r="O25" s="39" t="s">
        <v>24</v>
      </c>
      <c r="P25" s="41" t="s">
        <v>27</v>
      </c>
      <c r="Q25" s="39" t="s">
        <v>2</v>
      </c>
      <c r="R25" s="38" t="s">
        <v>68</v>
      </c>
      <c r="S25" s="39" t="s">
        <v>17</v>
      </c>
    </row>
    <row r="26" spans="1:19">
      <c r="A26" s="67">
        <v>1</v>
      </c>
      <c r="B26" s="67">
        <v>78</v>
      </c>
      <c r="C26" s="36" t="s">
        <v>198</v>
      </c>
      <c r="D26" s="36">
        <v>9</v>
      </c>
      <c r="E26" s="67">
        <v>15.1</v>
      </c>
      <c r="G26" s="42"/>
      <c r="H26" s="43">
        <v>1</v>
      </c>
      <c r="I26" s="43">
        <f>B26</f>
        <v>78</v>
      </c>
      <c r="J26" s="43" t="str">
        <f>RANK(VLOOKUP(I26,$B$26:$E$33,4,FALSE),$E$26:$E$33,1) &amp; " " &amp; VLOOKUP(I26,$B$26:$E$33,2,FALSE)</f>
        <v>1 Kyle O'Neill</v>
      </c>
      <c r="K26" s="43">
        <v>78</v>
      </c>
      <c r="L26" s="61"/>
      <c r="M26" s="43">
        <f>K26</f>
        <v>78</v>
      </c>
      <c r="N26" s="43" t="str">
        <f>RANK(VLOOKUP(M26,$B$26:$E$33,4,FALSE),$E$26:$E$33,1) &amp; " " &amp; VLOOKUP(M26,$B$26:$E$33,2,FALSE)</f>
        <v>1 Kyle O'Neill</v>
      </c>
      <c r="O26" s="43">
        <v>78</v>
      </c>
      <c r="P26" s="60"/>
      <c r="Q26" s="43">
        <f>O26</f>
        <v>78</v>
      </c>
      <c r="R26" s="43" t="str">
        <f>RANK(VLOOKUP(Q26,$B$26:$E$33,4,FALSE),$E$26:$E$33,1) &amp; " " &amp; VLOOKUP(Q26,$B$26:$E$33,2,FALSE)</f>
        <v>1 Kyle O'Neill</v>
      </c>
      <c r="S26" s="43">
        <v>102</v>
      </c>
    </row>
    <row r="27" spans="1:19">
      <c r="A27" s="67">
        <v>2</v>
      </c>
      <c r="B27" s="67">
        <v>102</v>
      </c>
      <c r="C27" s="36" t="s">
        <v>199</v>
      </c>
      <c r="D27" s="36">
        <v>9</v>
      </c>
      <c r="E27" s="67">
        <v>15.8</v>
      </c>
      <c r="G27" s="42"/>
      <c r="H27" s="43">
        <v>8</v>
      </c>
      <c r="I27" s="43">
        <f>B33</f>
        <v>0</v>
      </c>
      <c r="J27" s="43" t="str">
        <f t="shared" ref="J27:J33" si="2">RANK(VLOOKUP(I27,$B$26:$E$33,4,FALSE),$E$26:$E$33,1) &amp; " " &amp; VLOOKUP(I27,$B$26:$E$33,2,FALSE)</f>
        <v>4 0</v>
      </c>
      <c r="K27" s="60"/>
      <c r="L27" s="61"/>
      <c r="M27" s="43">
        <f>K28</f>
        <v>0</v>
      </c>
      <c r="N27" s="43" t="str">
        <f t="shared" ref="N27:N29" si="3">RANK(VLOOKUP(M27,$B$26:$E$33,4,FALSE),$E$26:$E$33,1) &amp; " " &amp; VLOOKUP(M27,$B$26:$E$33,2,FALSE)</f>
        <v>4 0</v>
      </c>
      <c r="O27" s="60"/>
      <c r="P27" s="60"/>
      <c r="Q27" s="43">
        <f>O28</f>
        <v>102</v>
      </c>
      <c r="R27" s="43" t="str">
        <f>RANK(VLOOKUP(Q27,$B$26:$E$33,4,FALSE),$E$26:$E$33,1) &amp; " " &amp; VLOOKUP(Q27,$B$26:$E$33,2,FALSE)</f>
        <v>2 Nate Hopkinson</v>
      </c>
      <c r="S27" s="37" t="s">
        <v>18</v>
      </c>
    </row>
    <row r="28" spans="1:19">
      <c r="A28" s="67">
        <v>3</v>
      </c>
      <c r="B28" s="67">
        <v>88</v>
      </c>
      <c r="C28" s="36" t="s">
        <v>200</v>
      </c>
      <c r="D28" s="36">
        <f>CrossTimedRunsSKI!D51</f>
        <v>0</v>
      </c>
      <c r="E28" s="67">
        <v>16.34</v>
      </c>
      <c r="G28" s="42"/>
      <c r="H28" s="45">
        <v>4</v>
      </c>
      <c r="I28" s="45">
        <f>B29</f>
        <v>0</v>
      </c>
      <c r="J28" s="45" t="str">
        <f t="shared" si="2"/>
        <v>4 0</v>
      </c>
      <c r="K28" s="45"/>
      <c r="L28" s="63"/>
      <c r="M28" s="45">
        <f>K30</f>
        <v>88</v>
      </c>
      <c r="N28" s="45" t="str">
        <f t="shared" si="3"/>
        <v>3 Harvey Goode</v>
      </c>
      <c r="O28" s="45">
        <v>102</v>
      </c>
      <c r="P28" s="42"/>
      <c r="Q28" s="42"/>
      <c r="R28" s="42"/>
      <c r="S28" s="43">
        <v>78</v>
      </c>
    </row>
    <row r="29" spans="1:19">
      <c r="A29" s="67">
        <v>4</v>
      </c>
      <c r="B29" s="67">
        <v>0</v>
      </c>
      <c r="C29" s="36">
        <v>0</v>
      </c>
      <c r="D29" s="36">
        <v>0</v>
      </c>
      <c r="E29" s="67">
        <v>9999</v>
      </c>
      <c r="G29" s="42"/>
      <c r="H29" s="45">
        <v>5</v>
      </c>
      <c r="I29" s="45">
        <f>B30</f>
        <v>0</v>
      </c>
      <c r="J29" s="45" t="str">
        <f t="shared" si="2"/>
        <v>4 0</v>
      </c>
      <c r="K29" s="62"/>
      <c r="L29" s="63"/>
      <c r="M29" s="45">
        <f>K32</f>
        <v>102</v>
      </c>
      <c r="N29" s="45" t="str">
        <f t="shared" si="3"/>
        <v>2 Nate Hopkinson</v>
      </c>
      <c r="O29" s="62"/>
      <c r="P29" s="42"/>
      <c r="Q29" s="42"/>
      <c r="R29" s="42"/>
      <c r="S29" s="42"/>
    </row>
    <row r="30" spans="1:19">
      <c r="A30" s="67">
        <v>5</v>
      </c>
      <c r="B30" s="67">
        <v>0</v>
      </c>
      <c r="C30" s="36">
        <v>0</v>
      </c>
      <c r="D30" s="36">
        <v>0</v>
      </c>
      <c r="E30" s="67">
        <v>9999</v>
      </c>
      <c r="G30" s="42"/>
      <c r="H30" s="43">
        <v>3</v>
      </c>
      <c r="I30" s="43">
        <f>B28</f>
        <v>88</v>
      </c>
      <c r="J30" s="43" t="str">
        <f t="shared" si="2"/>
        <v>3 Harvey Goode</v>
      </c>
      <c r="K30" s="43">
        <v>88</v>
      </c>
      <c r="L30" s="42"/>
      <c r="M30" s="42"/>
      <c r="N30" s="42"/>
      <c r="O30" s="42"/>
      <c r="P30" s="40" t="s">
        <v>28</v>
      </c>
      <c r="Q30" s="37" t="s">
        <v>2</v>
      </c>
      <c r="R30" s="38" t="s">
        <v>68</v>
      </c>
      <c r="S30" s="37" t="s">
        <v>19</v>
      </c>
    </row>
    <row r="31" spans="1:19">
      <c r="A31" s="67">
        <v>6</v>
      </c>
      <c r="B31" s="67">
        <v>0</v>
      </c>
      <c r="C31" s="36">
        <v>0</v>
      </c>
      <c r="D31" s="36">
        <v>0</v>
      </c>
      <c r="E31" s="67">
        <v>9999</v>
      </c>
      <c r="G31" s="42"/>
      <c r="H31" s="43">
        <v>6</v>
      </c>
      <c r="I31" s="43">
        <f>B31</f>
        <v>0</v>
      </c>
      <c r="J31" s="43" t="str">
        <f t="shared" si="2"/>
        <v>4 0</v>
      </c>
      <c r="K31" s="60"/>
      <c r="L31" s="42"/>
      <c r="M31" s="42"/>
      <c r="N31" s="42"/>
      <c r="O31" s="42"/>
      <c r="P31" s="42"/>
      <c r="Q31" s="43">
        <v>88</v>
      </c>
      <c r="R31" s="43" t="str">
        <f>RANK(VLOOKUP(Q31,$B$26:$E$33,4,FALSE),$E$26:$E$33,1) &amp; " " &amp; VLOOKUP(Q31,$B$26:$E$33,2,FALSE)</f>
        <v>3 Harvey Goode</v>
      </c>
      <c r="S31" s="43">
        <v>88</v>
      </c>
    </row>
    <row r="32" spans="1:19">
      <c r="A32" s="67">
        <v>7</v>
      </c>
      <c r="B32" s="67">
        <v>0</v>
      </c>
      <c r="C32" s="36">
        <v>0</v>
      </c>
      <c r="D32" s="36">
        <v>0</v>
      </c>
      <c r="E32" s="67">
        <v>9999</v>
      </c>
      <c r="G32" s="42"/>
      <c r="H32" s="45">
        <v>7</v>
      </c>
      <c r="I32" s="45">
        <f>B32</f>
        <v>0</v>
      </c>
      <c r="J32" s="45" t="str">
        <f t="shared" si="2"/>
        <v>4 0</v>
      </c>
      <c r="K32" s="45">
        <v>102</v>
      </c>
      <c r="L32" s="42"/>
      <c r="M32" s="42"/>
      <c r="N32" s="42"/>
      <c r="O32" s="42"/>
      <c r="P32" s="42"/>
      <c r="Q32" s="43"/>
      <c r="R32" s="43" t="str">
        <f>RANK(VLOOKUP(Q32,$B$26:$E$33,4,FALSE),$E$26:$E$33,1) &amp; " " &amp; VLOOKUP(Q32,$B$26:$E$33,2,FALSE)</f>
        <v>4 0</v>
      </c>
      <c r="S32" s="37" t="s">
        <v>20</v>
      </c>
    </row>
    <row r="33" spans="1:19">
      <c r="A33" s="67">
        <v>8</v>
      </c>
      <c r="B33" s="67">
        <v>0</v>
      </c>
      <c r="C33" s="36">
        <v>0</v>
      </c>
      <c r="D33" s="36">
        <v>0</v>
      </c>
      <c r="E33" s="67">
        <v>9999</v>
      </c>
      <c r="G33" s="42"/>
      <c r="H33" s="45">
        <v>2</v>
      </c>
      <c r="I33" s="45">
        <f>B27</f>
        <v>102</v>
      </c>
      <c r="J33" s="45" t="str">
        <f t="shared" si="2"/>
        <v>2 Nate Hopkinson</v>
      </c>
      <c r="K33" s="62"/>
      <c r="L33" s="42"/>
      <c r="M33" s="42"/>
      <c r="N33" s="42"/>
      <c r="O33" s="42"/>
      <c r="P33" s="42"/>
      <c r="Q33" s="42"/>
      <c r="R33" s="42"/>
      <c r="S33" s="43"/>
    </row>
    <row r="43" spans="1:19">
      <c r="H43" s="57"/>
    </row>
  </sheetData>
  <sortState ref="B26:E29">
    <sortCondition ref="E26:E29"/>
  </sortState>
  <mergeCells count="14">
    <mergeCell ref="A11:K11"/>
    <mergeCell ref="A24:K24"/>
    <mergeCell ref="A7:B7"/>
    <mergeCell ref="C7:F7"/>
    <mergeCell ref="A8:B8"/>
    <mergeCell ref="C8:F8"/>
    <mergeCell ref="A9:B9"/>
    <mergeCell ref="C9:F9"/>
    <mergeCell ref="A1:I1"/>
    <mergeCell ref="A2:I2"/>
    <mergeCell ref="A5:B5"/>
    <mergeCell ref="C5:F5"/>
    <mergeCell ref="A6:B6"/>
    <mergeCell ref="C6:F6"/>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S43"/>
  <sheetViews>
    <sheetView topLeftCell="C10" workbookViewId="0">
      <selection activeCell="S29" sqref="S29"/>
    </sheetView>
  </sheetViews>
  <sheetFormatPr defaultRowHeight="13.2"/>
  <cols>
    <col min="1" max="1" width="14.6640625" customWidth="1"/>
    <col min="2" max="2" width="7.109375" customWidth="1"/>
    <col min="3" max="3" width="12.88671875" customWidth="1"/>
    <col min="4" max="4" width="11.109375" customWidth="1"/>
    <col min="5" max="5" width="8.44140625" customWidth="1"/>
    <col min="8" max="8" width="14.33203125" customWidth="1"/>
    <col min="9" max="9" width="7.44140625" customWidth="1"/>
    <col min="10" max="10" width="20.21875" customWidth="1"/>
    <col min="14" max="14" width="19.44140625" customWidth="1"/>
    <col min="18" max="18" width="20.109375" customWidth="1"/>
  </cols>
  <sheetData>
    <row r="1" spans="1:19" ht="24.6" hidden="1">
      <c r="A1" s="68" t="s">
        <v>8</v>
      </c>
      <c r="B1" s="68"/>
      <c r="C1" s="68"/>
      <c r="D1" s="68"/>
      <c r="E1" s="68"/>
      <c r="F1" s="68"/>
      <c r="G1" s="68"/>
      <c r="H1" s="68"/>
      <c r="I1" s="68"/>
      <c r="J1" s="65"/>
    </row>
    <row r="2" spans="1:19" ht="17.399999999999999" hidden="1">
      <c r="A2" s="69" t="s">
        <v>16</v>
      </c>
      <c r="B2" s="69"/>
      <c r="C2" s="69"/>
      <c r="D2" s="69"/>
      <c r="E2" s="69"/>
      <c r="F2" s="69"/>
      <c r="G2" s="69"/>
      <c r="H2" s="69"/>
      <c r="I2" s="69"/>
      <c r="J2" s="66"/>
    </row>
    <row r="3" spans="1:19" hidden="1">
      <c r="A3" s="7"/>
      <c r="B3" s="1"/>
      <c r="C3" s="1"/>
      <c r="D3" s="1"/>
      <c r="E3" s="1"/>
      <c r="F3" s="1"/>
      <c r="G3" s="1"/>
      <c r="H3" s="1"/>
      <c r="I3" s="1"/>
      <c r="J3" s="1"/>
    </row>
    <row r="4" spans="1:19" ht="13.8" hidden="1" thickBot="1">
      <c r="A4" s="7"/>
      <c r="B4" s="1"/>
      <c r="C4" s="1"/>
      <c r="D4" s="1"/>
      <c r="E4" s="1"/>
      <c r="F4" s="1"/>
      <c r="G4" s="1"/>
      <c r="H4" s="1"/>
      <c r="I4" s="1"/>
      <c r="J4" s="1"/>
    </row>
    <row r="5" spans="1:19" hidden="1">
      <c r="A5" s="94" t="s">
        <v>9</v>
      </c>
      <c r="B5" s="95"/>
      <c r="C5" s="96"/>
      <c r="D5" s="97"/>
      <c r="E5" s="97"/>
      <c r="F5" s="98"/>
      <c r="G5" s="1"/>
      <c r="H5" s="1"/>
      <c r="I5" s="34"/>
      <c r="J5" s="34"/>
    </row>
    <row r="6" spans="1:19" hidden="1">
      <c r="A6" s="84" t="s">
        <v>10</v>
      </c>
      <c r="B6" s="85"/>
      <c r="C6" s="86"/>
      <c r="D6" s="87"/>
      <c r="E6" s="87"/>
      <c r="F6" s="88"/>
      <c r="G6" s="1"/>
      <c r="H6" s="1"/>
      <c r="I6" s="1"/>
      <c r="J6" s="1"/>
    </row>
    <row r="7" spans="1:19" hidden="1">
      <c r="A7" s="84" t="s">
        <v>11</v>
      </c>
      <c r="B7" s="85"/>
      <c r="C7" s="86"/>
      <c r="D7" s="87"/>
      <c r="E7" s="87"/>
      <c r="F7" s="88"/>
      <c r="G7" s="1"/>
      <c r="H7" s="1"/>
      <c r="I7" s="1"/>
      <c r="J7" s="1"/>
    </row>
    <row r="8" spans="1:19" hidden="1">
      <c r="A8" s="84" t="s">
        <v>12</v>
      </c>
      <c r="B8" s="85"/>
      <c r="C8" s="86"/>
      <c r="D8" s="87"/>
      <c r="E8" s="87"/>
      <c r="F8" s="88"/>
      <c r="G8" s="1"/>
      <c r="H8" s="1"/>
      <c r="I8" s="1"/>
      <c r="J8" s="1"/>
    </row>
    <row r="9" spans="1:19" ht="13.8" hidden="1" thickBot="1">
      <c r="A9" s="89" t="s">
        <v>13</v>
      </c>
      <c r="B9" s="90"/>
      <c r="C9" s="91"/>
      <c r="D9" s="92"/>
      <c r="E9" s="92"/>
      <c r="F9" s="93"/>
      <c r="G9" s="1"/>
      <c r="H9" s="1"/>
      <c r="I9" s="1"/>
      <c r="L9" s="56"/>
    </row>
    <row r="10" spans="1:19">
      <c r="J10" s="57" t="s">
        <v>69</v>
      </c>
    </row>
    <row r="11" spans="1:19" hidden="1">
      <c r="A11" s="82" t="s">
        <v>0</v>
      </c>
      <c r="B11" s="82"/>
      <c r="C11" s="82"/>
      <c r="D11" s="82"/>
      <c r="E11" s="82"/>
      <c r="F11" s="82"/>
      <c r="G11" s="82"/>
      <c r="H11" s="82"/>
      <c r="I11" s="82"/>
      <c r="J11" s="82"/>
      <c r="K11" s="82"/>
    </row>
    <row r="12" spans="1:19" hidden="1">
      <c r="A12" s="38" t="s">
        <v>22</v>
      </c>
      <c r="B12" s="38" t="s">
        <v>2</v>
      </c>
      <c r="C12" s="38" t="s">
        <v>3</v>
      </c>
      <c r="D12" s="38" t="s">
        <v>4</v>
      </c>
      <c r="E12" s="38" t="s">
        <v>21</v>
      </c>
      <c r="G12" s="38" t="s">
        <v>23</v>
      </c>
      <c r="H12" s="38" t="s">
        <v>22</v>
      </c>
      <c r="I12" s="38" t="s">
        <v>2</v>
      </c>
      <c r="J12" s="38" t="s">
        <v>68</v>
      </c>
      <c r="K12" s="38" t="s">
        <v>24</v>
      </c>
      <c r="L12" s="39" t="s">
        <v>26</v>
      </c>
      <c r="M12" s="39" t="s">
        <v>2</v>
      </c>
      <c r="N12" s="38" t="s">
        <v>68</v>
      </c>
      <c r="O12" s="39" t="s">
        <v>24</v>
      </c>
      <c r="P12" s="41" t="s">
        <v>27</v>
      </c>
      <c r="Q12" s="39" t="s">
        <v>2</v>
      </c>
      <c r="R12" s="38" t="s">
        <v>68</v>
      </c>
      <c r="S12" s="39" t="s">
        <v>17</v>
      </c>
    </row>
    <row r="13" spans="1:19" hidden="1">
      <c r="A13" s="67">
        <v>1</v>
      </c>
      <c r="B13" s="67">
        <f>CrossTimedRunsSKI!B13</f>
        <v>124</v>
      </c>
      <c r="C13" s="36" t="str">
        <f>CrossTimedRunsSKI!C13</f>
        <v>Vicki Howarth</v>
      </c>
      <c r="D13" s="36" t="str">
        <f>CrossTimedRunsSKI!D13</f>
        <v>Cross snowsports</v>
      </c>
      <c r="E13" s="67">
        <f>CrossTimedRunsSKI!L13</f>
        <v>26.06</v>
      </c>
      <c r="G13" s="42"/>
      <c r="H13" s="43">
        <v>1</v>
      </c>
      <c r="I13" s="43">
        <f>B13</f>
        <v>124</v>
      </c>
      <c r="J13" s="43" t="str">
        <f>RANK(VLOOKUP(I13,$B$13:$E$20,4,FALSE),$E$13:$E$20,1) &amp; " " &amp; VLOOKUP(I13,$B$13:$E$20,2,FALSE)</f>
        <v>8 Vicki Howarth</v>
      </c>
      <c r="K13" s="43"/>
      <c r="L13" s="61"/>
      <c r="M13" s="43">
        <f>K13</f>
        <v>0</v>
      </c>
      <c r="N13" s="43" t="e">
        <f>RANK(VLOOKUP(M13,$B$13:$E$20,4,FALSE),$E$13:$E$20,1) &amp; " " &amp; VLOOKUP(M13,$B$13:$E$20,2,FALSE)</f>
        <v>#N/A</v>
      </c>
      <c r="O13" s="43"/>
      <c r="P13" s="60"/>
      <c r="Q13" s="43">
        <f>O13</f>
        <v>0</v>
      </c>
      <c r="R13" s="43" t="e">
        <f>RANK(VLOOKUP(Q13,$B$13:$E$20,4,FALSE),$E$13:$E$20,1) &amp; " " &amp; VLOOKUP(Q13,$B$13:$E$20,2,FALSE)</f>
        <v>#N/A</v>
      </c>
      <c r="S13" s="43"/>
    </row>
    <row r="14" spans="1:19" hidden="1">
      <c r="A14" s="67">
        <v>2</v>
      </c>
      <c r="B14" s="67">
        <f>CrossTimedRunsSKI!B14</f>
        <v>8</v>
      </c>
      <c r="C14" s="36" t="str">
        <f>CrossTimedRunsSKI!C14</f>
        <v>Katrina Slade</v>
      </c>
      <c r="D14" s="36" t="str">
        <f>CrossTimedRunsSKI!D14</f>
        <v>Cross Snowsports</v>
      </c>
      <c r="E14" s="67">
        <f>CrossTimedRunsSKI!L14</f>
        <v>16.350000000000001</v>
      </c>
      <c r="G14" s="42"/>
      <c r="H14" s="43">
        <v>8</v>
      </c>
      <c r="I14" s="43">
        <f>B20</f>
        <v>96</v>
      </c>
      <c r="J14" s="43" t="str">
        <f t="shared" ref="J14:J20" si="0">RANK(VLOOKUP(I14,$B$13:$E$20,4,FALSE),$E$13:$E$20,1) &amp; " " &amp; VLOOKUP(I14,$B$13:$E$20,2,FALSE)</f>
        <v xml:space="preserve">5 Elektra Brown </v>
      </c>
      <c r="K14" s="60"/>
      <c r="L14" s="61"/>
      <c r="M14" s="43">
        <f>K15</f>
        <v>0</v>
      </c>
      <c r="N14" s="43" t="e">
        <f t="shared" ref="N14:N16" si="1">RANK(VLOOKUP(M14,$B$13:$E$20,4,FALSE),$E$13:$E$20,1) &amp; " " &amp; VLOOKUP(M14,$B$13:$E$20,2,FALSE)</f>
        <v>#N/A</v>
      </c>
      <c r="O14" s="60"/>
      <c r="P14" s="60"/>
      <c r="Q14" s="43">
        <f>O15</f>
        <v>0</v>
      </c>
      <c r="R14" s="43" t="e">
        <f>RANK(VLOOKUP(Q14,$B$13:$E$20,4,FALSE),$E$13:$E$20,1) &amp; " " &amp; VLOOKUP(Q14,$B$13:$E$20,2,FALSE)</f>
        <v>#N/A</v>
      </c>
      <c r="S14" s="37" t="s">
        <v>18</v>
      </c>
    </row>
    <row r="15" spans="1:19" hidden="1">
      <c r="A15" s="67">
        <v>3</v>
      </c>
      <c r="B15" s="67">
        <f>CrossTimedRunsSKI!B15</f>
        <v>89</v>
      </c>
      <c r="C15" s="36" t="str">
        <f>CrossTimedRunsSKI!C15</f>
        <v xml:space="preserve">Isobel Brown </v>
      </c>
      <c r="D15" s="36" t="str">
        <f>CrossTimedRunsSKI!D15</f>
        <v>ESF Val Thorens  FIS 2531949 20347 20348 20346</v>
      </c>
      <c r="E15" s="67">
        <f>CrossTimedRunsSKI!L15</f>
        <v>12.69</v>
      </c>
      <c r="G15" s="42"/>
      <c r="H15" s="45">
        <v>4</v>
      </c>
      <c r="I15" s="45">
        <f>B16</f>
        <v>127</v>
      </c>
      <c r="J15" s="45" t="str">
        <f t="shared" si="0"/>
        <v>2 KIRSTEN WALTON</v>
      </c>
      <c r="K15" s="45"/>
      <c r="L15" s="63"/>
      <c r="M15" s="45">
        <f>K17</f>
        <v>0</v>
      </c>
      <c r="N15" s="45" t="e">
        <f t="shared" si="1"/>
        <v>#N/A</v>
      </c>
      <c r="O15" s="45"/>
      <c r="P15" s="42"/>
      <c r="Q15" s="42"/>
      <c r="R15" s="42"/>
      <c r="S15" s="43"/>
    </row>
    <row r="16" spans="1:19" hidden="1">
      <c r="A16" s="67">
        <v>4</v>
      </c>
      <c r="B16" s="67">
        <f>CrossTimedRunsSKI!B16</f>
        <v>127</v>
      </c>
      <c r="C16" s="36" t="str">
        <f>CrossTimedRunsSKI!C16</f>
        <v>KIRSTEN WALTON</v>
      </c>
      <c r="D16" s="36" t="str">
        <f>CrossTimedRunsSKI!D16</f>
        <v>LIONS 20317</v>
      </c>
      <c r="E16" s="67">
        <f>CrossTimedRunsSKI!L16</f>
        <v>12.66</v>
      </c>
      <c r="G16" s="42"/>
      <c r="H16" s="45">
        <v>5</v>
      </c>
      <c r="I16" s="45">
        <f>B17</f>
        <v>101</v>
      </c>
      <c r="J16" s="45" t="str">
        <f t="shared" si="0"/>
        <v>4 Aimee Pullan</v>
      </c>
      <c r="K16" s="62"/>
      <c r="L16" s="63"/>
      <c r="M16" s="45">
        <f>K19</f>
        <v>0</v>
      </c>
      <c r="N16" s="45" t="e">
        <f t="shared" si="1"/>
        <v>#N/A</v>
      </c>
      <c r="O16" s="62"/>
      <c r="P16" s="42"/>
      <c r="Q16" s="42"/>
      <c r="R16" s="42"/>
      <c r="S16" s="42"/>
    </row>
    <row r="17" spans="1:19" hidden="1">
      <c r="A17" s="67">
        <v>5</v>
      </c>
      <c r="B17" s="67">
        <f>CrossTimedRunsSKI!B17</f>
        <v>101</v>
      </c>
      <c r="C17" s="36" t="str">
        <f>CrossTimedRunsSKI!C17</f>
        <v>Aimee Pullan</v>
      </c>
      <c r="D17" s="36" t="str">
        <f>CrossTimedRunsSKI!D17</f>
        <v>Lions</v>
      </c>
      <c r="E17" s="67">
        <f>CrossTimedRunsSKI!L17</f>
        <v>12.72</v>
      </c>
      <c r="G17" s="42"/>
      <c r="H17" s="43">
        <v>3</v>
      </c>
      <c r="I17" s="43">
        <f>B15</f>
        <v>89</v>
      </c>
      <c r="J17" s="43" t="str">
        <f t="shared" si="0"/>
        <v xml:space="preserve">3 Isobel Brown </v>
      </c>
      <c r="K17" s="43"/>
      <c r="L17" s="42"/>
      <c r="M17" s="42"/>
      <c r="N17" s="42"/>
      <c r="O17" s="42"/>
      <c r="P17" s="40" t="s">
        <v>28</v>
      </c>
      <c r="Q17" s="37" t="s">
        <v>2</v>
      </c>
      <c r="R17" s="38" t="s">
        <v>68</v>
      </c>
      <c r="S17" s="37" t="s">
        <v>19</v>
      </c>
    </row>
    <row r="18" spans="1:19" hidden="1">
      <c r="A18" s="67">
        <v>6</v>
      </c>
      <c r="B18" s="67">
        <f>CrossTimedRunsSKI!B18</f>
        <v>138</v>
      </c>
      <c r="C18" s="36" t="str">
        <f>CrossTimedRunsSKI!C18</f>
        <v xml:space="preserve">Thea Fenwick </v>
      </c>
      <c r="D18" s="36" t="str">
        <f>CrossTimedRunsSKI!D18</f>
        <v xml:space="preserve">SZ racing </v>
      </c>
      <c r="E18" s="67">
        <f>CrossTimedRunsSKI!L18</f>
        <v>12.62</v>
      </c>
      <c r="G18" s="42"/>
      <c r="H18" s="43">
        <v>6</v>
      </c>
      <c r="I18" s="43">
        <f>B18</f>
        <v>138</v>
      </c>
      <c r="J18" s="43" t="str">
        <f t="shared" si="0"/>
        <v xml:space="preserve">1 Thea Fenwick </v>
      </c>
      <c r="K18" s="60"/>
      <c r="L18" s="42"/>
      <c r="M18" s="42"/>
      <c r="N18" s="42"/>
      <c r="O18" s="42"/>
      <c r="P18" s="42"/>
      <c r="Q18" s="43"/>
      <c r="R18" s="43" t="e">
        <f>RANK(VLOOKUP(Q18,$B$13:$E$20,4,FALSE),$E$13:$E$20,1) &amp; " " &amp; VLOOKUP(Q18,$B$13:$E$20,2,FALSE)</f>
        <v>#N/A</v>
      </c>
      <c r="S18" s="43"/>
    </row>
    <row r="19" spans="1:19" hidden="1">
      <c r="A19" s="67">
        <v>7</v>
      </c>
      <c r="B19" s="67">
        <f>CrossTimedRunsSKI!B19</f>
        <v>126</v>
      </c>
      <c r="C19" s="36" t="str">
        <f>CrossTimedRunsSKI!C19</f>
        <v xml:space="preserve">Jemima Brown </v>
      </c>
      <c r="D19" s="36" t="str">
        <f>CrossTimedRunsSKI!D19</f>
        <v>ESF Val Thorens  FIS 2531949 20347 20348 20346</v>
      </c>
      <c r="E19" s="67">
        <f>CrossTimedRunsSKI!L19</f>
        <v>14.01</v>
      </c>
      <c r="G19" s="42"/>
      <c r="H19" s="45">
        <v>7</v>
      </c>
      <c r="I19" s="45">
        <f>B19</f>
        <v>126</v>
      </c>
      <c r="J19" s="45" t="str">
        <f t="shared" si="0"/>
        <v xml:space="preserve">6 Jemima Brown </v>
      </c>
      <c r="K19" s="45"/>
      <c r="L19" s="42"/>
      <c r="M19" s="42"/>
      <c r="N19" s="42"/>
      <c r="O19" s="42"/>
      <c r="P19" s="42"/>
      <c r="Q19" s="43"/>
      <c r="R19" s="43" t="e">
        <f>RANK(VLOOKUP(Q19,$B$13:$E$20,4,FALSE),$E$13:$E$20,1) &amp; " " &amp; VLOOKUP(Q19,$B$13:$E$20,2,FALSE)</f>
        <v>#N/A</v>
      </c>
      <c r="S19" s="37" t="s">
        <v>20</v>
      </c>
    </row>
    <row r="20" spans="1:19" hidden="1">
      <c r="A20" s="67">
        <v>8</v>
      </c>
      <c r="B20" s="67">
        <f>CrossTimedRunsSKI!B20</f>
        <v>96</v>
      </c>
      <c r="C20" s="36" t="str">
        <f>CrossTimedRunsSKI!C20</f>
        <v xml:space="preserve">Elektra Brown </v>
      </c>
      <c r="D20" s="36" t="str">
        <f>CrossTimedRunsSKI!D20</f>
        <v>ESF Val Thorens  FIS 2531949 20347 20348 20346</v>
      </c>
      <c r="E20" s="67">
        <f>CrossTimedRunsSKI!L20</f>
        <v>13.8</v>
      </c>
      <c r="G20" s="42"/>
      <c r="H20" s="45">
        <v>2</v>
      </c>
      <c r="I20" s="45">
        <f>B14</f>
        <v>8</v>
      </c>
      <c r="J20" s="45" t="str">
        <f t="shared" si="0"/>
        <v>7 Katrina Slade</v>
      </c>
      <c r="K20" s="62"/>
      <c r="L20" s="42"/>
      <c r="M20" s="42"/>
      <c r="N20" s="42"/>
      <c r="O20" s="42"/>
      <c r="P20" s="42"/>
      <c r="Q20" s="42"/>
      <c r="R20" s="42"/>
      <c r="S20" s="43"/>
    </row>
    <row r="21" spans="1:19" hidden="1"/>
    <row r="22" spans="1:19" hidden="1"/>
    <row r="24" spans="1:19">
      <c r="A24" s="83" t="s">
        <v>7</v>
      </c>
      <c r="B24" s="82"/>
      <c r="C24" s="82"/>
      <c r="D24" s="82"/>
      <c r="E24" s="82"/>
      <c r="F24" s="82"/>
      <c r="G24" s="82"/>
      <c r="H24" s="82"/>
      <c r="I24" s="82"/>
      <c r="J24" s="82"/>
      <c r="K24" s="82"/>
    </row>
    <row r="25" spans="1:19">
      <c r="A25" s="38" t="s">
        <v>22</v>
      </c>
      <c r="B25" s="38" t="s">
        <v>2</v>
      </c>
      <c r="C25" s="38" t="s">
        <v>3</v>
      </c>
      <c r="D25" s="38" t="s">
        <v>4</v>
      </c>
      <c r="E25" s="38" t="s">
        <v>21</v>
      </c>
      <c r="G25" s="38" t="s">
        <v>23</v>
      </c>
      <c r="H25" s="38" t="s">
        <v>22</v>
      </c>
      <c r="I25" s="38" t="s">
        <v>2</v>
      </c>
      <c r="J25" s="38" t="s">
        <v>68</v>
      </c>
      <c r="K25" s="38" t="s">
        <v>24</v>
      </c>
      <c r="L25" s="39" t="s">
        <v>26</v>
      </c>
      <c r="M25" s="39" t="s">
        <v>2</v>
      </c>
      <c r="N25" s="38" t="s">
        <v>68</v>
      </c>
      <c r="O25" s="39" t="s">
        <v>24</v>
      </c>
      <c r="P25" s="41" t="s">
        <v>27</v>
      </c>
      <c r="Q25" s="39" t="s">
        <v>2</v>
      </c>
      <c r="R25" s="38" t="s">
        <v>68</v>
      </c>
      <c r="S25" s="39" t="s">
        <v>17</v>
      </c>
    </row>
    <row r="26" spans="1:19">
      <c r="A26" s="67">
        <v>1</v>
      </c>
      <c r="B26" s="67">
        <v>55</v>
      </c>
      <c r="C26" s="36" t="s">
        <v>196</v>
      </c>
      <c r="D26" s="36">
        <v>0</v>
      </c>
      <c r="E26" s="67">
        <v>14.62</v>
      </c>
      <c r="G26" s="42"/>
      <c r="H26" s="43">
        <v>1</v>
      </c>
      <c r="I26" s="43">
        <f>B26</f>
        <v>55</v>
      </c>
      <c r="J26" s="43" t="str">
        <f>RANK(VLOOKUP(I26,$B$26:$E$33,4,FALSE),$E$26:$E$33,1) &amp; " " &amp; VLOOKUP(I26,$B$26:$E$33,2,FALSE)</f>
        <v>1 Koby Cook</v>
      </c>
      <c r="K26" s="43">
        <v>55</v>
      </c>
      <c r="L26" s="61"/>
      <c r="M26" s="43">
        <f>K26</f>
        <v>55</v>
      </c>
      <c r="N26" s="43" t="str">
        <f>RANK(VLOOKUP(M26,$B$26:$E$33,4,FALSE),$E$26:$E$33,1) &amp; " " &amp; VLOOKUP(M26,$B$26:$E$33,2,FALSE)</f>
        <v>1 Koby Cook</v>
      </c>
      <c r="O26" s="43">
        <v>55</v>
      </c>
      <c r="P26" s="60"/>
      <c r="Q26" s="43">
        <f>O26</f>
        <v>55</v>
      </c>
      <c r="R26" s="43" t="str">
        <f>RANK(VLOOKUP(Q26,$B$26:$E$33,4,FALSE),$E$26:$E$33,1) &amp; " " &amp; VLOOKUP(Q26,$B$26:$E$33,2,FALSE)</f>
        <v>1 Koby Cook</v>
      </c>
      <c r="S26" s="43">
        <v>55</v>
      </c>
    </row>
    <row r="27" spans="1:19">
      <c r="A27" s="67">
        <v>2</v>
      </c>
      <c r="B27" s="67">
        <v>40</v>
      </c>
      <c r="C27" s="36" t="s">
        <v>197</v>
      </c>
      <c r="D27" s="36">
        <v>0</v>
      </c>
      <c r="E27" s="67">
        <v>15.67</v>
      </c>
      <c r="G27" s="42"/>
      <c r="H27" s="43">
        <v>8</v>
      </c>
      <c r="I27" s="43">
        <f>B33</f>
        <v>0</v>
      </c>
      <c r="J27" s="43" t="str">
        <f t="shared" ref="J27:J33" si="2">RANK(VLOOKUP(I27,$B$26:$E$33,4,FALSE),$E$26:$E$33,1) &amp; " " &amp; VLOOKUP(I27,$B$26:$E$33,2,FALSE)</f>
        <v>6 0</v>
      </c>
      <c r="K27" s="60"/>
      <c r="L27" s="61"/>
      <c r="M27" s="43">
        <f>K28</f>
        <v>106</v>
      </c>
      <c r="N27" s="43" t="str">
        <f t="shared" ref="N27:N29" si="3">RANK(VLOOKUP(M27,$B$26:$E$33,4,FALSE),$E$26:$E$33,1) &amp; " " &amp; VLOOKUP(M27,$B$26:$E$33,2,FALSE)</f>
        <v>4 Christopher Harrison</v>
      </c>
      <c r="O27" s="60"/>
      <c r="P27" s="60"/>
      <c r="Q27" s="43">
        <f>O28</f>
        <v>40</v>
      </c>
      <c r="R27" s="43" t="str">
        <f>RANK(VLOOKUP(Q27,$B$26:$E$33,4,FALSE),$E$26:$E$33,1) &amp; " " &amp; VLOOKUP(Q27,$B$26:$E$33,2,FALSE)</f>
        <v>2 Charlie Lane</v>
      </c>
      <c r="S27" s="37" t="s">
        <v>18</v>
      </c>
    </row>
    <row r="28" spans="1:19">
      <c r="A28" s="67">
        <v>3</v>
      </c>
      <c r="B28" s="67">
        <v>130</v>
      </c>
      <c r="C28" s="36" t="s">
        <v>250</v>
      </c>
      <c r="D28" s="36">
        <v>0</v>
      </c>
      <c r="E28" s="67">
        <v>16.420000000000002</v>
      </c>
      <c r="G28" s="42"/>
      <c r="H28" s="45">
        <v>4</v>
      </c>
      <c r="I28" s="45">
        <f>B29</f>
        <v>106</v>
      </c>
      <c r="J28" s="45" t="str">
        <f t="shared" si="2"/>
        <v>4 Christopher Harrison</v>
      </c>
      <c r="K28" s="45">
        <v>106</v>
      </c>
      <c r="L28" s="63"/>
      <c r="M28" s="45">
        <f>K30</f>
        <v>130</v>
      </c>
      <c r="N28" s="45" t="str">
        <f t="shared" si="3"/>
        <v>3 William Ashworth</v>
      </c>
      <c r="O28" s="45">
        <v>40</v>
      </c>
      <c r="P28" s="42"/>
      <c r="Q28" s="42"/>
      <c r="R28" s="42"/>
      <c r="S28" s="43">
        <v>40</v>
      </c>
    </row>
    <row r="29" spans="1:19">
      <c r="A29" s="67">
        <v>4</v>
      </c>
      <c r="B29" s="67">
        <v>106</v>
      </c>
      <c r="C29" s="36" t="s">
        <v>194</v>
      </c>
      <c r="D29" s="36">
        <v>0</v>
      </c>
      <c r="E29" s="67">
        <v>20.77</v>
      </c>
      <c r="G29" s="42"/>
      <c r="H29" s="45">
        <v>5</v>
      </c>
      <c r="I29" s="45">
        <f>B30</f>
        <v>6</v>
      </c>
      <c r="J29" s="45" t="str">
        <f t="shared" si="2"/>
        <v>5 Mark Dodgson</v>
      </c>
      <c r="K29" s="62"/>
      <c r="L29" s="63"/>
      <c r="M29" s="45">
        <f>K32</f>
        <v>40</v>
      </c>
      <c r="N29" s="45" t="str">
        <f t="shared" si="3"/>
        <v>2 Charlie Lane</v>
      </c>
      <c r="O29" s="62"/>
      <c r="P29" s="42"/>
      <c r="Q29" s="42"/>
      <c r="R29" s="42"/>
      <c r="S29" s="42"/>
    </row>
    <row r="30" spans="1:19">
      <c r="A30" s="67">
        <v>5</v>
      </c>
      <c r="B30" s="67">
        <v>6</v>
      </c>
      <c r="C30" s="36" t="s">
        <v>195</v>
      </c>
      <c r="D30" s="36">
        <v>0</v>
      </c>
      <c r="E30" s="67">
        <v>23.69</v>
      </c>
      <c r="G30" s="42"/>
      <c r="H30" s="43">
        <v>3</v>
      </c>
      <c r="I30" s="43">
        <f>B28</f>
        <v>130</v>
      </c>
      <c r="J30" s="43" t="str">
        <f t="shared" si="2"/>
        <v>3 William Ashworth</v>
      </c>
      <c r="K30" s="43">
        <v>130</v>
      </c>
      <c r="L30" s="42"/>
      <c r="M30" s="42"/>
      <c r="N30" s="42"/>
      <c r="O30" s="42"/>
      <c r="P30" s="40" t="s">
        <v>28</v>
      </c>
      <c r="Q30" s="37" t="s">
        <v>2</v>
      </c>
      <c r="R30" s="38" t="s">
        <v>68</v>
      </c>
      <c r="S30" s="37" t="s">
        <v>19</v>
      </c>
    </row>
    <row r="31" spans="1:19">
      <c r="A31" s="67">
        <v>6</v>
      </c>
      <c r="B31" s="67">
        <v>0</v>
      </c>
      <c r="C31" s="36">
        <v>0</v>
      </c>
      <c r="D31" s="36">
        <v>0</v>
      </c>
      <c r="E31" s="67">
        <v>9999</v>
      </c>
      <c r="G31" s="42"/>
      <c r="H31" s="43">
        <v>6</v>
      </c>
      <c r="I31" s="43">
        <f>B31</f>
        <v>0</v>
      </c>
      <c r="J31" s="43" t="str">
        <f t="shared" si="2"/>
        <v>6 0</v>
      </c>
      <c r="K31" s="60"/>
      <c r="L31" s="42"/>
      <c r="M31" s="42"/>
      <c r="N31" s="42"/>
      <c r="O31" s="42"/>
      <c r="P31" s="42"/>
      <c r="Q31" s="43">
        <v>106</v>
      </c>
      <c r="R31" s="43" t="str">
        <f>RANK(VLOOKUP(Q31,$B$26:$E$33,4,FALSE),$E$26:$E$33,1) &amp; " " &amp; VLOOKUP(Q31,$B$26:$E$33,2,FALSE)</f>
        <v>4 Christopher Harrison</v>
      </c>
      <c r="S31" s="43">
        <v>130</v>
      </c>
    </row>
    <row r="32" spans="1:19">
      <c r="A32" s="67">
        <v>7</v>
      </c>
      <c r="B32" s="67">
        <v>0</v>
      </c>
      <c r="C32" s="36">
        <v>0</v>
      </c>
      <c r="D32" s="36">
        <v>0</v>
      </c>
      <c r="E32" s="67">
        <v>9999</v>
      </c>
      <c r="G32" s="42"/>
      <c r="H32" s="45">
        <v>7</v>
      </c>
      <c r="I32" s="45">
        <f>B32</f>
        <v>0</v>
      </c>
      <c r="J32" s="45" t="str">
        <f t="shared" si="2"/>
        <v>6 0</v>
      </c>
      <c r="K32" s="45">
        <v>40</v>
      </c>
      <c r="L32" s="42"/>
      <c r="M32" s="42"/>
      <c r="N32" s="42"/>
      <c r="O32" s="42"/>
      <c r="P32" s="42"/>
      <c r="Q32" s="43">
        <v>130</v>
      </c>
      <c r="R32" s="43" t="str">
        <f>RANK(VLOOKUP(Q32,$B$26:$E$33,4,FALSE),$E$26:$E$33,1) &amp; " " &amp; VLOOKUP(Q32,$B$26:$E$33,2,FALSE)</f>
        <v>3 William Ashworth</v>
      </c>
      <c r="S32" s="37" t="s">
        <v>20</v>
      </c>
    </row>
    <row r="33" spans="1:19">
      <c r="A33" s="67">
        <v>8</v>
      </c>
      <c r="B33" s="67">
        <v>0</v>
      </c>
      <c r="C33" s="36">
        <v>0</v>
      </c>
      <c r="D33" s="36">
        <v>0</v>
      </c>
      <c r="E33" s="67">
        <v>9999</v>
      </c>
      <c r="G33" s="42"/>
      <c r="H33" s="45">
        <v>2</v>
      </c>
      <c r="I33" s="45">
        <f>B27</f>
        <v>40</v>
      </c>
      <c r="J33" s="45" t="str">
        <f t="shared" si="2"/>
        <v>2 Charlie Lane</v>
      </c>
      <c r="K33" s="62"/>
      <c r="L33" s="42"/>
      <c r="M33" s="42"/>
      <c r="N33" s="42"/>
      <c r="O33" s="42"/>
      <c r="P33" s="42"/>
      <c r="Q33" s="42"/>
      <c r="R33" s="42"/>
      <c r="S33" s="43">
        <v>106</v>
      </c>
    </row>
    <row r="43" spans="1:19">
      <c r="H43" s="57"/>
    </row>
  </sheetData>
  <sortState ref="B26:E30">
    <sortCondition ref="E26:E30"/>
  </sortState>
  <mergeCells count="14">
    <mergeCell ref="A11:K11"/>
    <mergeCell ref="A24:K24"/>
    <mergeCell ref="A7:B7"/>
    <mergeCell ref="C7:F7"/>
    <mergeCell ref="A8:B8"/>
    <mergeCell ref="C8:F8"/>
    <mergeCell ref="A9:B9"/>
    <mergeCell ref="C9:F9"/>
    <mergeCell ref="A1:I1"/>
    <mergeCell ref="A2:I2"/>
    <mergeCell ref="A5:B5"/>
    <mergeCell ref="C5:F5"/>
    <mergeCell ref="A6:B6"/>
    <mergeCell ref="C6:F6"/>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W49"/>
  <sheetViews>
    <sheetView topLeftCell="G16" workbookViewId="0">
      <selection activeCell="W37" sqref="W37"/>
    </sheetView>
  </sheetViews>
  <sheetFormatPr defaultRowHeight="13.2"/>
  <cols>
    <col min="1" max="1" width="14.6640625" customWidth="1"/>
    <col min="2" max="2" width="6.44140625" customWidth="1"/>
    <col min="3" max="3" width="15.6640625" customWidth="1"/>
    <col min="4" max="4" width="12" customWidth="1"/>
    <col min="8" max="8" width="14" customWidth="1"/>
    <col min="10" max="10" width="19.109375" customWidth="1"/>
    <col min="11" max="11" width="10.33203125" customWidth="1"/>
    <col min="14" max="14" width="18.5546875" customWidth="1"/>
    <col min="15" max="15" width="9.44140625" customWidth="1"/>
    <col min="16" max="16" width="10.109375" customWidth="1"/>
    <col min="18" max="18" width="17.5546875" customWidth="1"/>
    <col min="19" max="19" width="10.44140625" customWidth="1"/>
    <col min="22" max="22" width="19.109375" customWidth="1"/>
    <col min="23" max="23" width="10.109375" customWidth="1"/>
  </cols>
  <sheetData>
    <row r="1" spans="1:23" ht="24.6" hidden="1">
      <c r="A1" s="68" t="s">
        <v>8</v>
      </c>
      <c r="B1" s="68"/>
      <c r="C1" s="68"/>
      <c r="D1" s="68"/>
      <c r="E1" s="68"/>
      <c r="F1" s="68"/>
      <c r="G1" s="68"/>
      <c r="H1" s="68"/>
      <c r="I1" s="68"/>
      <c r="J1" s="53"/>
    </row>
    <row r="2" spans="1:23" ht="17.399999999999999" hidden="1">
      <c r="A2" s="69" t="s">
        <v>16</v>
      </c>
      <c r="B2" s="69"/>
      <c r="C2" s="69"/>
      <c r="D2" s="69"/>
      <c r="E2" s="69"/>
      <c r="F2" s="69"/>
      <c r="G2" s="69"/>
      <c r="H2" s="69"/>
      <c r="I2" s="69"/>
      <c r="J2" s="54"/>
    </row>
    <row r="3" spans="1:23" hidden="1">
      <c r="A3" s="7"/>
      <c r="B3" s="1"/>
      <c r="C3" s="1"/>
      <c r="D3" s="1"/>
      <c r="E3" s="1"/>
      <c r="F3" s="1"/>
      <c r="G3" s="1"/>
      <c r="H3" s="1"/>
      <c r="I3" s="1"/>
      <c r="J3" s="1"/>
    </row>
    <row r="4" spans="1:23" ht="13.8" hidden="1" thickBot="1">
      <c r="A4" s="7"/>
      <c r="B4" s="1"/>
      <c r="C4" s="1"/>
      <c r="D4" s="1"/>
      <c r="E4" s="1"/>
      <c r="F4" s="1"/>
      <c r="G4" s="1"/>
      <c r="H4" s="1"/>
      <c r="I4" s="1"/>
      <c r="J4" s="1"/>
    </row>
    <row r="5" spans="1:23" hidden="1">
      <c r="A5" s="94" t="s">
        <v>9</v>
      </c>
      <c r="B5" s="95"/>
      <c r="C5" s="96"/>
      <c r="D5" s="97"/>
      <c r="E5" s="97"/>
      <c r="F5" s="98"/>
      <c r="G5" s="1"/>
      <c r="H5" s="1"/>
      <c r="I5" s="34"/>
      <c r="J5" s="34"/>
    </row>
    <row r="6" spans="1:23" hidden="1">
      <c r="A6" s="84" t="s">
        <v>10</v>
      </c>
      <c r="B6" s="85"/>
      <c r="C6" s="86"/>
      <c r="D6" s="87"/>
      <c r="E6" s="87"/>
      <c r="F6" s="88"/>
      <c r="G6" s="1"/>
      <c r="H6" s="1"/>
      <c r="I6" s="1"/>
      <c r="J6" s="1"/>
    </row>
    <row r="7" spans="1:23" hidden="1">
      <c r="A7" s="84" t="s">
        <v>11</v>
      </c>
      <c r="B7" s="85"/>
      <c r="C7" s="86"/>
      <c r="D7" s="87"/>
      <c r="E7" s="87"/>
      <c r="F7" s="88"/>
      <c r="G7" s="1"/>
      <c r="H7" s="1"/>
      <c r="I7" s="1"/>
      <c r="J7" s="1"/>
    </row>
    <row r="8" spans="1:23" hidden="1">
      <c r="A8" s="84" t="s">
        <v>12</v>
      </c>
      <c r="B8" s="85"/>
      <c r="C8" s="86"/>
      <c r="D8" s="87"/>
      <c r="E8" s="87"/>
      <c r="F8" s="88"/>
      <c r="G8" s="1"/>
      <c r="H8" s="44"/>
      <c r="I8" s="1"/>
      <c r="J8" s="1"/>
    </row>
    <row r="9" spans="1:23" ht="13.8" hidden="1" thickBot="1">
      <c r="A9" s="89" t="s">
        <v>13</v>
      </c>
      <c r="B9" s="90"/>
      <c r="C9" s="91"/>
      <c r="D9" s="92"/>
      <c r="E9" s="92"/>
      <c r="F9" s="93"/>
      <c r="G9" s="1"/>
      <c r="H9" s="1"/>
      <c r="I9" s="1"/>
      <c r="J9" s="57" t="s">
        <v>69</v>
      </c>
    </row>
    <row r="10" spans="1:23">
      <c r="A10" s="7"/>
      <c r="B10" s="1"/>
      <c r="C10" s="1"/>
      <c r="D10" s="1"/>
      <c r="E10" s="1"/>
      <c r="F10" s="1"/>
      <c r="G10" s="1"/>
      <c r="H10" s="1"/>
      <c r="I10" s="1"/>
      <c r="J10" s="57" t="s">
        <v>69</v>
      </c>
    </row>
    <row r="11" spans="1:23">
      <c r="A11" s="82" t="s">
        <v>0</v>
      </c>
      <c r="B11" s="82"/>
      <c r="C11" s="82"/>
      <c r="D11" s="82"/>
      <c r="E11" s="82"/>
      <c r="F11" s="82"/>
      <c r="G11" s="82"/>
      <c r="H11" s="82"/>
      <c r="I11" s="82"/>
      <c r="J11" s="82"/>
      <c r="K11" s="82"/>
      <c r="M11" s="35"/>
      <c r="N11" s="35"/>
    </row>
    <row r="12" spans="1:23">
      <c r="A12" s="38" t="s">
        <v>22</v>
      </c>
      <c r="B12" s="38" t="s">
        <v>2</v>
      </c>
      <c r="C12" s="38" t="s">
        <v>3</v>
      </c>
      <c r="D12" s="38" t="s">
        <v>4</v>
      </c>
      <c r="E12" s="38" t="s">
        <v>21</v>
      </c>
      <c r="G12" s="38" t="s">
        <v>23</v>
      </c>
      <c r="H12" s="38" t="s">
        <v>22</v>
      </c>
      <c r="I12" s="38" t="s">
        <v>2</v>
      </c>
      <c r="J12" s="38" t="s">
        <v>68</v>
      </c>
      <c r="K12" s="38" t="s">
        <v>24</v>
      </c>
      <c r="L12" s="40" t="s">
        <v>25</v>
      </c>
      <c r="M12" s="39" t="s">
        <v>2</v>
      </c>
      <c r="N12" s="38" t="s">
        <v>68</v>
      </c>
      <c r="O12" s="39" t="s">
        <v>24</v>
      </c>
      <c r="P12" s="39" t="s">
        <v>26</v>
      </c>
      <c r="Q12" s="39" t="s">
        <v>2</v>
      </c>
      <c r="R12" s="38" t="s">
        <v>68</v>
      </c>
      <c r="S12" s="39" t="s">
        <v>24</v>
      </c>
      <c r="T12" s="41" t="s">
        <v>27</v>
      </c>
      <c r="U12" s="39" t="s">
        <v>2</v>
      </c>
      <c r="V12" s="38" t="s">
        <v>68</v>
      </c>
      <c r="W12" s="39" t="s">
        <v>17</v>
      </c>
    </row>
    <row r="13" spans="1:23">
      <c r="A13" s="46">
        <v>1</v>
      </c>
      <c r="B13" s="46">
        <v>54</v>
      </c>
      <c r="C13" s="36" t="s">
        <v>175</v>
      </c>
      <c r="D13" s="36" t="str">
        <f>CrossTimedRunsSKI!D17</f>
        <v>Lions</v>
      </c>
      <c r="E13" s="46">
        <v>14.01</v>
      </c>
      <c r="G13" s="42"/>
      <c r="H13" s="43">
        <v>1</v>
      </c>
      <c r="I13" s="43">
        <f>B13</f>
        <v>54</v>
      </c>
      <c r="J13" s="43" t="str">
        <f>RANK(VLOOKUP(I13,$B$13:$E$28,4,FALSE),$E$13:$E$28,1) &amp; " " &amp; VLOOKUP(I13,$B$13:$E$28,2,FALSE)</f>
        <v>1 Anna Richardson</v>
      </c>
      <c r="K13" s="43">
        <v>54</v>
      </c>
      <c r="L13" s="60"/>
      <c r="M13" s="43">
        <f>K13</f>
        <v>54</v>
      </c>
      <c r="N13" s="43" t="str">
        <f>RANK(VLOOKUP(M13,$B$13:$E$28,4,FALSE),$E$13:$E$28,1) &amp; " " &amp; VLOOKUP(M13,$B$13:$E$28,2,FALSE)</f>
        <v>1 Anna Richardson</v>
      </c>
      <c r="O13" s="43">
        <v>54</v>
      </c>
      <c r="P13" s="61"/>
      <c r="Q13" s="43">
        <f>O13</f>
        <v>54</v>
      </c>
      <c r="R13" s="43" t="str">
        <f>RANK(VLOOKUP(Q13,$B$13:$E$28,4,FALSE),$E$13:$E$28,1) &amp; " " &amp; VLOOKUP(Q13,$B$13:$E$28,2,FALSE)</f>
        <v>1 Anna Richardson</v>
      </c>
      <c r="S13" s="43">
        <v>54</v>
      </c>
      <c r="T13" s="60"/>
      <c r="U13" s="43">
        <f>S13</f>
        <v>54</v>
      </c>
      <c r="V13" s="43" t="str">
        <f>RANK(VLOOKUP(U13,$B$13:$E$28,4,FALSE),$E$13:$E$28,1) &amp; " " &amp; VLOOKUP(U13,$B$13:$E$28,2,FALSE)</f>
        <v>1 Anna Richardson</v>
      </c>
      <c r="W13" s="43">
        <v>39</v>
      </c>
    </row>
    <row r="14" spans="1:23">
      <c r="A14" s="46">
        <v>2</v>
      </c>
      <c r="B14" s="55">
        <v>39</v>
      </c>
      <c r="C14" s="36" t="s">
        <v>176</v>
      </c>
      <c r="D14" s="36" t="str">
        <f>CrossTimedRunsSKI!D15</f>
        <v>ESF Val Thorens  FIS 2531949 20347 20348 20346</v>
      </c>
      <c r="E14" s="55">
        <v>15.01</v>
      </c>
      <c r="G14" s="42"/>
      <c r="H14" s="43">
        <v>16</v>
      </c>
      <c r="I14" s="43">
        <f>B28</f>
        <v>0</v>
      </c>
      <c r="J14" s="43" t="str">
        <f t="shared" ref="J14:J28" si="0">RANK(VLOOKUP(I14,$B$13:$E$28,4,FALSE),$E$13:$E$28,1) &amp; " " &amp; VLOOKUP(I14,$B$13:$E$28,2,FALSE)</f>
        <v>6 0</v>
      </c>
      <c r="K14" s="60"/>
      <c r="L14" s="60"/>
      <c r="M14" s="43">
        <f>K15</f>
        <v>0</v>
      </c>
      <c r="N14" s="43" t="str">
        <f t="shared" ref="N14:N20" si="1">RANK(VLOOKUP(M14,$B$13:$E$28,4,FALSE),$E$13:$E$28,1) &amp; " " &amp; VLOOKUP(M14,$B$13:$E$28,2,FALSE)</f>
        <v>6 0</v>
      </c>
      <c r="O14" s="61"/>
      <c r="P14" s="61"/>
      <c r="Q14" s="43">
        <f>O15</f>
        <v>121</v>
      </c>
      <c r="R14" s="43" t="str">
        <f t="shared" ref="R14:R16" si="2">RANK(VLOOKUP(Q14,$B$13:$E$28,4,FALSE),$E$13:$E$28,1) &amp; " " &amp; VLOOKUP(Q14,$B$13:$E$28,2,FALSE)</f>
        <v>4 Charlotte Rankin</v>
      </c>
      <c r="S14" s="60"/>
      <c r="T14" s="60"/>
      <c r="U14" s="43">
        <f>S15</f>
        <v>39</v>
      </c>
      <c r="V14" s="43" t="str">
        <f>RANK(VLOOKUP(U14,$B$13:$E$28,4,FALSE),$E$13:$E$28,1) &amp; " " &amp; VLOOKUP(U14,$B$13:$E$28,2,FALSE)</f>
        <v>2 Gillian Finnerty</v>
      </c>
      <c r="W14" s="37" t="s">
        <v>18</v>
      </c>
    </row>
    <row r="15" spans="1:23">
      <c r="A15" s="46">
        <v>3</v>
      </c>
      <c r="B15" s="55">
        <v>98</v>
      </c>
      <c r="C15" s="36" t="s">
        <v>179</v>
      </c>
      <c r="D15" s="36" t="str">
        <f>CrossTimedRunsSKI!D13</f>
        <v>Cross snowsports</v>
      </c>
      <c r="E15" s="55">
        <v>15.46</v>
      </c>
      <c r="G15" s="42"/>
      <c r="H15" s="45">
        <v>9</v>
      </c>
      <c r="I15" s="45">
        <f>B21</f>
        <v>27</v>
      </c>
      <c r="J15" s="45" t="str">
        <f t="shared" si="0"/>
        <v>6 0</v>
      </c>
      <c r="K15" s="45"/>
      <c r="L15" s="62"/>
      <c r="M15" s="45">
        <f>K17</f>
        <v>28</v>
      </c>
      <c r="N15" s="45" t="str">
        <f t="shared" si="1"/>
        <v>5 catherine callaghan</v>
      </c>
      <c r="O15" s="45">
        <v>121</v>
      </c>
      <c r="P15" s="63"/>
      <c r="Q15" s="45">
        <f>O17</f>
        <v>98</v>
      </c>
      <c r="R15" s="45" t="str">
        <f t="shared" si="2"/>
        <v>3 Jennifer Osborne</v>
      </c>
      <c r="S15" s="45">
        <v>39</v>
      </c>
      <c r="T15" s="42"/>
      <c r="U15" s="42"/>
      <c r="V15" s="42"/>
      <c r="W15" s="43">
        <v>54</v>
      </c>
    </row>
    <row r="16" spans="1:23">
      <c r="A16" s="46">
        <v>4</v>
      </c>
      <c r="B16" s="55">
        <v>121</v>
      </c>
      <c r="C16" s="36" t="s">
        <v>177</v>
      </c>
      <c r="D16" s="36" t="str">
        <f>CrossTimedRunsSKI!D16</f>
        <v>LIONS 20317</v>
      </c>
      <c r="E16" s="55">
        <v>24.7</v>
      </c>
      <c r="G16" s="42"/>
      <c r="H16" s="45">
        <v>8</v>
      </c>
      <c r="I16" s="45">
        <f>B20</f>
        <v>96</v>
      </c>
      <c r="J16" s="45" t="str">
        <f t="shared" si="0"/>
        <v>6 0</v>
      </c>
      <c r="K16" s="62"/>
      <c r="L16" s="62"/>
      <c r="M16" s="45">
        <f>K19</f>
        <v>121</v>
      </c>
      <c r="N16" s="45" t="str">
        <f t="shared" si="1"/>
        <v>4 Charlotte Rankin</v>
      </c>
      <c r="O16" s="63"/>
      <c r="P16" s="63"/>
      <c r="Q16" s="45">
        <f>O19</f>
        <v>39</v>
      </c>
      <c r="R16" s="45" t="str">
        <f t="shared" si="2"/>
        <v>2 Gillian Finnerty</v>
      </c>
      <c r="S16" s="62"/>
      <c r="T16" s="42"/>
      <c r="U16" s="42"/>
      <c r="V16" s="42"/>
      <c r="W16" s="42"/>
    </row>
    <row r="17" spans="1:23">
      <c r="A17" s="46">
        <v>5</v>
      </c>
      <c r="B17" s="55">
        <v>28</v>
      </c>
      <c r="C17" s="36" t="s">
        <v>178</v>
      </c>
      <c r="D17" s="36" t="str">
        <f>CrossTimedRunsSKI!D14</f>
        <v>Cross Snowsports</v>
      </c>
      <c r="E17" s="55">
        <v>29.06</v>
      </c>
      <c r="G17" s="42"/>
      <c r="H17" s="43">
        <v>5</v>
      </c>
      <c r="I17" s="43">
        <f>B17</f>
        <v>28</v>
      </c>
      <c r="J17" s="43" t="str">
        <f t="shared" si="0"/>
        <v>5 catherine callaghan</v>
      </c>
      <c r="K17" s="43">
        <v>28</v>
      </c>
      <c r="L17" s="60"/>
      <c r="M17" s="43">
        <f>K21</f>
        <v>98</v>
      </c>
      <c r="N17" s="43" t="str">
        <f t="shared" si="1"/>
        <v>3 Jennifer Osborne</v>
      </c>
      <c r="O17" s="43">
        <v>98</v>
      </c>
      <c r="P17" s="42"/>
      <c r="Q17" s="42"/>
      <c r="R17" s="42"/>
      <c r="S17" s="42"/>
      <c r="T17" s="40" t="s">
        <v>28</v>
      </c>
      <c r="U17" s="37" t="s">
        <v>2</v>
      </c>
      <c r="V17" s="37"/>
      <c r="W17" s="37" t="s">
        <v>19</v>
      </c>
    </row>
    <row r="18" spans="1:23">
      <c r="A18" s="46">
        <v>6</v>
      </c>
      <c r="B18" s="55">
        <f>CrossTimedRunsSKI!B18</f>
        <v>138</v>
      </c>
      <c r="C18" s="36">
        <v>0</v>
      </c>
      <c r="D18" s="36">
        <v>0</v>
      </c>
      <c r="E18" s="55">
        <v>9999</v>
      </c>
      <c r="G18" s="59"/>
      <c r="H18" s="43">
        <v>12</v>
      </c>
      <c r="I18" s="43">
        <f>B24</f>
        <v>0</v>
      </c>
      <c r="J18" s="43" t="str">
        <f t="shared" si="0"/>
        <v>6 0</v>
      </c>
      <c r="K18" s="60"/>
      <c r="L18" s="60"/>
      <c r="M18" s="43">
        <f>K23</f>
        <v>0</v>
      </c>
      <c r="N18" s="43" t="str">
        <f t="shared" si="1"/>
        <v>6 0</v>
      </c>
      <c r="O18" s="60"/>
      <c r="P18" s="42"/>
      <c r="Q18" s="42"/>
      <c r="R18" s="42"/>
      <c r="S18" s="42"/>
      <c r="T18" s="42"/>
      <c r="U18" s="43">
        <v>121</v>
      </c>
      <c r="V18" s="43" t="str">
        <f>RANK(VLOOKUP(U18,$B$13:$E$28,4,FALSE),$E$13:$E$28,1) &amp; " " &amp; VLOOKUP(U18,$B$13:$E$28,2,FALSE)</f>
        <v>4 Charlotte Rankin</v>
      </c>
      <c r="W18" s="43">
        <v>98</v>
      </c>
    </row>
    <row r="19" spans="1:23">
      <c r="A19" s="46">
        <v>7</v>
      </c>
      <c r="B19" s="55">
        <f>CrossTimedRunsSKI!B19</f>
        <v>126</v>
      </c>
      <c r="C19" s="36">
        <v>0</v>
      </c>
      <c r="D19" s="36">
        <v>0</v>
      </c>
      <c r="E19" s="55">
        <v>9999</v>
      </c>
      <c r="G19" s="42"/>
      <c r="H19" s="45">
        <v>4</v>
      </c>
      <c r="I19" s="45">
        <f>B16</f>
        <v>121</v>
      </c>
      <c r="J19" s="45" t="str">
        <f t="shared" si="0"/>
        <v>4 Charlotte Rankin</v>
      </c>
      <c r="K19" s="45">
        <v>121</v>
      </c>
      <c r="L19" s="62"/>
      <c r="M19" s="45">
        <f>K25</f>
        <v>0</v>
      </c>
      <c r="N19" s="45" t="str">
        <f t="shared" si="1"/>
        <v>6 0</v>
      </c>
      <c r="O19" s="45">
        <v>39</v>
      </c>
      <c r="P19" s="42"/>
      <c r="Q19" s="42"/>
      <c r="R19" s="42"/>
      <c r="S19" s="42"/>
      <c r="T19" s="42"/>
      <c r="U19" s="43">
        <v>98</v>
      </c>
      <c r="V19" s="43" t="str">
        <f>RANK(VLOOKUP(U19,$B$13:$E$28,4,FALSE),$E$13:$E$28,1) &amp; " " &amp; VLOOKUP(U19,$B$13:$E$28,2,FALSE)</f>
        <v>3 Jennifer Osborne</v>
      </c>
      <c r="W19" s="37" t="s">
        <v>20</v>
      </c>
    </row>
    <row r="20" spans="1:23">
      <c r="A20" s="46">
        <v>8</v>
      </c>
      <c r="B20" s="55">
        <f>CrossTimedRunsSKI!B20</f>
        <v>96</v>
      </c>
      <c r="C20" s="36">
        <v>0</v>
      </c>
      <c r="D20" s="36">
        <v>0</v>
      </c>
      <c r="E20" s="55">
        <v>9999</v>
      </c>
      <c r="G20" s="42"/>
      <c r="H20" s="45">
        <v>13</v>
      </c>
      <c r="I20" s="45">
        <f>B25</f>
        <v>0</v>
      </c>
      <c r="J20" s="45" t="str">
        <f t="shared" si="0"/>
        <v>6 0</v>
      </c>
      <c r="K20" s="62"/>
      <c r="L20" s="62"/>
      <c r="M20" s="45">
        <f>K27</f>
        <v>39</v>
      </c>
      <c r="N20" s="45" t="str">
        <f t="shared" si="1"/>
        <v>2 Gillian Finnerty</v>
      </c>
      <c r="O20" s="62"/>
      <c r="P20" s="42"/>
      <c r="Q20" s="42"/>
      <c r="R20" s="42"/>
      <c r="S20" s="42"/>
      <c r="T20" s="42"/>
      <c r="U20" s="42"/>
      <c r="V20" s="42"/>
      <c r="W20" s="43">
        <v>121</v>
      </c>
    </row>
    <row r="21" spans="1:23">
      <c r="A21" s="46">
        <v>9</v>
      </c>
      <c r="B21" s="55">
        <f>CrossTimedRunsSKI!B21</f>
        <v>27</v>
      </c>
      <c r="C21" s="36">
        <v>0</v>
      </c>
      <c r="D21" s="36">
        <v>0</v>
      </c>
      <c r="E21" s="55">
        <v>9999</v>
      </c>
      <c r="G21" s="42"/>
      <c r="H21" s="43">
        <v>3</v>
      </c>
      <c r="I21" s="43">
        <f>B15</f>
        <v>98</v>
      </c>
      <c r="J21" s="43" t="str">
        <f t="shared" si="0"/>
        <v>3 Jennifer Osborne</v>
      </c>
      <c r="K21" s="43">
        <v>98</v>
      </c>
      <c r="L21" s="42"/>
      <c r="M21" s="42"/>
      <c r="N21" s="42"/>
      <c r="O21" s="42"/>
      <c r="P21" s="42"/>
      <c r="Q21" s="42"/>
      <c r="R21" s="42"/>
      <c r="S21" s="42"/>
      <c r="T21" s="42"/>
      <c r="U21" s="42"/>
      <c r="V21" s="42"/>
      <c r="W21" s="42"/>
    </row>
    <row r="22" spans="1:23">
      <c r="A22" s="46">
        <v>10</v>
      </c>
      <c r="B22" s="55">
        <f>CrossTimedRunsSKI!B22</f>
        <v>137</v>
      </c>
      <c r="C22" s="36">
        <v>0</v>
      </c>
      <c r="D22" s="36">
        <v>0</v>
      </c>
      <c r="E22" s="55">
        <v>9999</v>
      </c>
      <c r="G22" s="42"/>
      <c r="H22" s="43">
        <v>14</v>
      </c>
      <c r="I22" s="43">
        <f>B26</f>
        <v>0</v>
      </c>
      <c r="J22" s="43" t="str">
        <f t="shared" si="0"/>
        <v>6 0</v>
      </c>
      <c r="K22" s="60"/>
      <c r="L22" s="42"/>
      <c r="M22" s="42"/>
      <c r="N22" s="42"/>
      <c r="O22" s="42"/>
      <c r="P22" s="42"/>
      <c r="Q22" s="42"/>
      <c r="R22" s="42"/>
      <c r="S22" s="42"/>
      <c r="T22" s="42"/>
      <c r="U22" s="42"/>
      <c r="V22" s="42"/>
      <c r="W22" s="42"/>
    </row>
    <row r="23" spans="1:23">
      <c r="A23" s="46">
        <v>11</v>
      </c>
      <c r="B23" s="55">
        <f>CrossTimedRunsSKI!B23</f>
        <v>95</v>
      </c>
      <c r="C23" s="36">
        <v>0</v>
      </c>
      <c r="D23" s="36">
        <v>0</v>
      </c>
      <c r="E23" s="55">
        <v>9999</v>
      </c>
      <c r="G23" s="42"/>
      <c r="H23" s="45">
        <v>6</v>
      </c>
      <c r="I23" s="45">
        <f>B18</f>
        <v>138</v>
      </c>
      <c r="J23" s="45" t="str">
        <f t="shared" si="0"/>
        <v>6 0</v>
      </c>
      <c r="K23" s="45"/>
      <c r="L23" s="42"/>
      <c r="M23" s="42"/>
      <c r="N23" s="42"/>
      <c r="O23" s="42"/>
      <c r="P23" s="42"/>
      <c r="Q23" s="42"/>
      <c r="R23" s="42"/>
      <c r="S23" s="42"/>
      <c r="T23" s="42"/>
      <c r="U23" s="42"/>
      <c r="V23" s="42"/>
      <c r="W23" s="42"/>
    </row>
    <row r="24" spans="1:23">
      <c r="A24" s="46">
        <v>12</v>
      </c>
      <c r="B24" s="55">
        <f>CrossTimedRunsSKI!B24</f>
        <v>0</v>
      </c>
      <c r="C24" s="36">
        <f>CrossTimedRunsSKI!C24</f>
        <v>0</v>
      </c>
      <c r="D24" s="36">
        <f>CrossTimedRunsSKI!D24</f>
        <v>0</v>
      </c>
      <c r="E24" s="55">
        <f>CrossTimedRunsSKI!L24</f>
        <v>9999</v>
      </c>
      <c r="G24" s="42"/>
      <c r="H24" s="45">
        <v>11</v>
      </c>
      <c r="I24" s="45">
        <f>B23</f>
        <v>95</v>
      </c>
      <c r="J24" s="45" t="str">
        <f t="shared" si="0"/>
        <v>6 0</v>
      </c>
      <c r="K24" s="62"/>
      <c r="L24" s="42"/>
      <c r="M24" s="42"/>
      <c r="N24" s="42"/>
      <c r="O24" s="42"/>
      <c r="P24" s="42"/>
      <c r="Q24" s="42"/>
      <c r="R24" s="42"/>
      <c r="S24" s="42"/>
      <c r="T24" s="42"/>
      <c r="U24" s="42"/>
      <c r="V24" s="42"/>
      <c r="W24" s="42"/>
    </row>
    <row r="25" spans="1:23">
      <c r="A25" s="46">
        <v>13</v>
      </c>
      <c r="B25" s="55">
        <f>CrossTimedRunsSKI!B25</f>
        <v>0</v>
      </c>
      <c r="C25" s="36">
        <f>CrossTimedRunsSKI!C25</f>
        <v>0</v>
      </c>
      <c r="D25" s="36">
        <f>CrossTimedRunsSKI!D25</f>
        <v>0</v>
      </c>
      <c r="E25" s="55">
        <f>CrossTimedRunsSKI!L25</f>
        <v>9999</v>
      </c>
      <c r="G25" s="42"/>
      <c r="H25" s="43">
        <v>7</v>
      </c>
      <c r="I25" s="43">
        <f>B19</f>
        <v>126</v>
      </c>
      <c r="J25" s="43" t="str">
        <f t="shared" si="0"/>
        <v>6 0</v>
      </c>
      <c r="K25" s="43"/>
      <c r="L25" s="42"/>
      <c r="M25" s="60"/>
      <c r="N25" s="60"/>
      <c r="O25" s="42"/>
      <c r="P25" s="42"/>
      <c r="Q25" s="42"/>
      <c r="R25" s="42"/>
      <c r="S25" s="42"/>
      <c r="T25" s="42"/>
      <c r="U25" s="42"/>
      <c r="V25" s="42"/>
      <c r="W25" s="42"/>
    </row>
    <row r="26" spans="1:23">
      <c r="A26" s="46">
        <v>14</v>
      </c>
      <c r="B26" s="55">
        <f>CrossTimedRunsSKI!B26</f>
        <v>0</v>
      </c>
      <c r="C26" s="36">
        <f>CrossTimedRunsSKI!C26</f>
        <v>0</v>
      </c>
      <c r="D26" s="36">
        <f>CrossTimedRunsSKI!D26</f>
        <v>0</v>
      </c>
      <c r="E26" s="55">
        <f>CrossTimedRunsSKI!L26</f>
        <v>9999</v>
      </c>
      <c r="G26" s="42"/>
      <c r="H26" s="43">
        <v>10</v>
      </c>
      <c r="I26" s="43">
        <f>B22</f>
        <v>137</v>
      </c>
      <c r="J26" s="43" t="str">
        <f t="shared" si="0"/>
        <v>6 0</v>
      </c>
      <c r="K26" s="60"/>
      <c r="L26" s="42"/>
      <c r="M26" s="42"/>
      <c r="N26" s="42"/>
      <c r="O26" s="42"/>
      <c r="P26" s="42"/>
      <c r="Q26" s="42"/>
      <c r="R26" s="42"/>
      <c r="S26" s="42"/>
      <c r="T26" s="42"/>
      <c r="U26" s="42"/>
      <c r="V26" s="42"/>
      <c r="W26" s="42"/>
    </row>
    <row r="27" spans="1:23">
      <c r="A27" s="46">
        <v>15</v>
      </c>
      <c r="B27" s="55">
        <f>CrossTimedRunsSKI!B27</f>
        <v>0</v>
      </c>
      <c r="C27" s="36">
        <f>CrossTimedRunsSKI!C27</f>
        <v>0</v>
      </c>
      <c r="D27" s="36">
        <f>CrossTimedRunsSKI!D27</f>
        <v>0</v>
      </c>
      <c r="E27" s="55">
        <f>CrossTimedRunsSKI!L27</f>
        <v>9999</v>
      </c>
      <c r="G27" s="42"/>
      <c r="H27" s="45">
        <v>15</v>
      </c>
      <c r="I27" s="45">
        <f>B27</f>
        <v>0</v>
      </c>
      <c r="J27" s="45" t="str">
        <f t="shared" si="0"/>
        <v>6 0</v>
      </c>
      <c r="K27" s="45">
        <v>39</v>
      </c>
      <c r="L27" s="42"/>
      <c r="M27" s="42"/>
      <c r="N27" s="42"/>
      <c r="O27" s="42"/>
      <c r="P27" s="58"/>
      <c r="Q27" s="42"/>
      <c r="R27" s="42"/>
      <c r="S27" s="42"/>
      <c r="T27" s="42"/>
      <c r="U27" s="42"/>
      <c r="V27" s="42"/>
      <c r="W27" s="42"/>
    </row>
    <row r="28" spans="1:23">
      <c r="A28" s="46">
        <v>16</v>
      </c>
      <c r="B28" s="55">
        <f>CrossTimedRunsSKI!B28</f>
        <v>0</v>
      </c>
      <c r="C28" s="36">
        <f>CrossTimedRunsSKI!C28</f>
        <v>0</v>
      </c>
      <c r="D28" s="36">
        <f>CrossTimedRunsSKI!D28</f>
        <v>0</v>
      </c>
      <c r="E28" s="55">
        <f>CrossTimedRunsSKI!L28</f>
        <v>9999</v>
      </c>
      <c r="G28" s="42"/>
      <c r="H28" s="45">
        <v>2</v>
      </c>
      <c r="I28" s="45">
        <f>B14</f>
        <v>39</v>
      </c>
      <c r="J28" s="45" t="str">
        <f t="shared" si="0"/>
        <v>2 Gillian Finnerty</v>
      </c>
      <c r="K28" s="62"/>
      <c r="L28" s="42"/>
      <c r="M28" s="42"/>
      <c r="N28" s="42"/>
      <c r="O28" s="42"/>
      <c r="P28" s="42"/>
      <c r="Q28" s="42"/>
      <c r="R28" s="42"/>
      <c r="S28" s="42"/>
      <c r="T28" s="42"/>
      <c r="U28" s="42"/>
      <c r="V28" s="42"/>
      <c r="W28" s="42"/>
    </row>
    <row r="32" spans="1:23">
      <c r="A32" s="83" t="s">
        <v>7</v>
      </c>
      <c r="B32" s="82"/>
      <c r="C32" s="82"/>
      <c r="D32" s="82"/>
      <c r="E32" s="82"/>
      <c r="F32" s="82"/>
      <c r="G32" s="82"/>
      <c r="H32" s="82"/>
      <c r="I32" s="82"/>
      <c r="J32" s="82"/>
      <c r="K32" s="82"/>
    </row>
    <row r="33" spans="1:23">
      <c r="A33" s="38" t="s">
        <v>22</v>
      </c>
      <c r="B33" s="38" t="s">
        <v>2</v>
      </c>
      <c r="C33" s="38" t="s">
        <v>3</v>
      </c>
      <c r="D33" s="38" t="s">
        <v>4</v>
      </c>
      <c r="E33" s="38" t="s">
        <v>21</v>
      </c>
      <c r="G33" s="38" t="s">
        <v>23</v>
      </c>
      <c r="H33" s="38" t="s">
        <v>22</v>
      </c>
      <c r="I33" s="38" t="s">
        <v>2</v>
      </c>
      <c r="J33" s="38" t="s">
        <v>68</v>
      </c>
      <c r="K33" s="38" t="s">
        <v>24</v>
      </c>
      <c r="L33" s="40" t="s">
        <v>25</v>
      </c>
      <c r="M33" s="39" t="s">
        <v>2</v>
      </c>
      <c r="N33" s="38" t="s">
        <v>68</v>
      </c>
      <c r="O33" s="39" t="s">
        <v>24</v>
      </c>
      <c r="P33" s="39" t="s">
        <v>26</v>
      </c>
      <c r="Q33" s="39" t="s">
        <v>2</v>
      </c>
      <c r="R33" s="38" t="s">
        <v>68</v>
      </c>
      <c r="S33" s="39" t="s">
        <v>24</v>
      </c>
      <c r="T33" s="41" t="s">
        <v>27</v>
      </c>
      <c r="U33" s="39" t="s">
        <v>2</v>
      </c>
      <c r="V33" s="38" t="s">
        <v>68</v>
      </c>
      <c r="W33" s="39" t="s">
        <v>17</v>
      </c>
    </row>
    <row r="34" spans="1:23">
      <c r="A34" s="46">
        <v>1</v>
      </c>
      <c r="B34" s="46">
        <v>71</v>
      </c>
      <c r="C34" s="36" t="s">
        <v>208</v>
      </c>
      <c r="D34" s="36">
        <v>0</v>
      </c>
      <c r="E34" s="46">
        <v>13.11</v>
      </c>
      <c r="G34" s="42"/>
      <c r="H34" s="43">
        <v>1</v>
      </c>
      <c r="I34" s="43">
        <f>B34</f>
        <v>71</v>
      </c>
      <c r="J34" s="43" t="str">
        <f>RANK(VLOOKUP(I34,$B$34:$E$49,4,FALSE),$E$34:$E$49,1) &amp; " " &amp; VLOOKUP(I34,$B$34:$E$49,2,FALSE)</f>
        <v>1 Robert Wagner</v>
      </c>
      <c r="K34" s="43">
        <v>71</v>
      </c>
      <c r="L34" s="60"/>
      <c r="M34" s="43">
        <f>K34</f>
        <v>71</v>
      </c>
      <c r="N34" s="43" t="str">
        <f>RANK(VLOOKUP(M34,$B$34:$E$49,4,FALSE),$E$34:$E$49,1) &amp; " " &amp; VLOOKUP(M34,$B$34:$E$49,2,FALSE)</f>
        <v>1 Robert Wagner</v>
      </c>
      <c r="O34" s="43">
        <v>71</v>
      </c>
      <c r="P34" s="61"/>
      <c r="Q34" s="43">
        <f>O34</f>
        <v>71</v>
      </c>
      <c r="R34" s="43" t="str">
        <f>RANK(VLOOKUP(Q34,$B$34:$E$49,4,FALSE),$E$34:$E$49,1) &amp; " " &amp; VLOOKUP(Q34,$B$34:$E$49,2,FALSE)</f>
        <v>1 Robert Wagner</v>
      </c>
      <c r="S34" s="43">
        <v>83</v>
      </c>
      <c r="T34" s="60"/>
      <c r="U34" s="43">
        <f>S34</f>
        <v>83</v>
      </c>
      <c r="V34" s="43" t="str">
        <f>RANK(VLOOKUP(U34,$B$34:$E$49,4,FALSE),$E$34:$E$49,1) &amp; " " &amp; VLOOKUP(U34,$B$34:$E$49,2,FALSE)</f>
        <v>5 Paul Moralee</v>
      </c>
      <c r="W34" s="43">
        <v>83</v>
      </c>
    </row>
    <row r="35" spans="1:23">
      <c r="A35" s="46">
        <v>2</v>
      </c>
      <c r="B35" s="55">
        <v>77</v>
      </c>
      <c r="C35" s="36" t="s">
        <v>203</v>
      </c>
      <c r="D35" s="36">
        <v>0</v>
      </c>
      <c r="E35" s="55">
        <v>13.35</v>
      </c>
      <c r="G35" s="42"/>
      <c r="H35" s="43">
        <v>16</v>
      </c>
      <c r="I35" s="43">
        <f>B49</f>
        <v>0</v>
      </c>
      <c r="J35" s="43" t="str">
        <f t="shared" ref="J35:J49" si="3">RANK(VLOOKUP(I35,$B$34:$E$49,4,FALSE),$E$34:$E$49,1) &amp; " " &amp; VLOOKUP(I35,$B$34:$E$49,2,FALSE)</f>
        <v>9 0</v>
      </c>
      <c r="K35" s="60"/>
      <c r="L35" s="60"/>
      <c r="M35" s="43">
        <f>K36</f>
        <v>75</v>
      </c>
      <c r="N35" s="43" t="str">
        <f t="shared" ref="N35:N41" si="4">RANK(VLOOKUP(M35,$B$34:$E$49,4,FALSE),$E$34:$E$49,1) &amp; " " &amp; VLOOKUP(M35,$B$34:$E$49,2,FALSE)</f>
        <v>8 Alexander Harrison</v>
      </c>
      <c r="O35" s="61"/>
      <c r="P35" s="61"/>
      <c r="Q35" s="43">
        <f>O36</f>
        <v>83</v>
      </c>
      <c r="R35" s="43" t="str">
        <f t="shared" ref="R35:R37" si="5">RANK(VLOOKUP(Q35,$B$34:$E$49,4,FALSE),$E$34:$E$49,1) &amp; " " &amp; VLOOKUP(Q35,$B$34:$E$49,2,FALSE)</f>
        <v>5 Paul Moralee</v>
      </c>
      <c r="S35" s="60"/>
      <c r="T35" s="60"/>
      <c r="U35" s="43">
        <f>S36</f>
        <v>77</v>
      </c>
      <c r="V35" s="43" t="str">
        <f>RANK(VLOOKUP(U35,$B$34:$E$49,4,FALSE),$E$34:$E$49,1) &amp; " " &amp; VLOOKUP(U35,$B$34:$E$49,2,FALSE)</f>
        <v>2 Bradley Gaulter</v>
      </c>
      <c r="W35" s="37" t="s">
        <v>18</v>
      </c>
    </row>
    <row r="36" spans="1:23">
      <c r="A36" s="46">
        <v>3</v>
      </c>
      <c r="B36" s="55">
        <v>86</v>
      </c>
      <c r="C36" s="36" t="s">
        <v>205</v>
      </c>
      <c r="D36" s="36">
        <v>0</v>
      </c>
      <c r="E36" s="55">
        <v>13.5</v>
      </c>
      <c r="G36" s="42"/>
      <c r="H36" s="45">
        <v>9</v>
      </c>
      <c r="I36" s="45">
        <f>B42</f>
        <v>70</v>
      </c>
      <c r="J36" s="45" t="str">
        <f t="shared" si="3"/>
        <v>9 Ben Moore</v>
      </c>
      <c r="K36" s="45">
        <v>75</v>
      </c>
      <c r="L36" s="62"/>
      <c r="M36" s="45">
        <f>K38</f>
        <v>83</v>
      </c>
      <c r="N36" s="45" t="str">
        <f t="shared" si="4"/>
        <v>5 Paul Moralee</v>
      </c>
      <c r="O36" s="45">
        <v>83</v>
      </c>
      <c r="P36" s="63"/>
      <c r="Q36" s="45">
        <f>O38</f>
        <v>86</v>
      </c>
      <c r="R36" s="45" t="str">
        <f t="shared" si="5"/>
        <v>3 Owen Pick</v>
      </c>
      <c r="S36" s="45">
        <v>77</v>
      </c>
      <c r="T36" s="62"/>
      <c r="U36" s="42"/>
      <c r="V36" s="42"/>
      <c r="W36" s="43">
        <v>77</v>
      </c>
    </row>
    <row r="37" spans="1:23">
      <c r="A37" s="46">
        <v>4</v>
      </c>
      <c r="B37" s="55">
        <v>85</v>
      </c>
      <c r="C37" s="36" t="s">
        <v>204</v>
      </c>
      <c r="D37" s="36">
        <v>0</v>
      </c>
      <c r="E37" s="55">
        <v>13.62</v>
      </c>
      <c r="G37" s="42"/>
      <c r="H37" s="45">
        <v>8</v>
      </c>
      <c r="I37" s="45">
        <f>B41</f>
        <v>75</v>
      </c>
      <c r="J37" s="45" t="str">
        <f t="shared" si="3"/>
        <v>8 Alexander Harrison</v>
      </c>
      <c r="K37" s="62"/>
      <c r="L37" s="62"/>
      <c r="M37" s="45">
        <f>K40</f>
        <v>85</v>
      </c>
      <c r="N37" s="45" t="str">
        <f t="shared" si="4"/>
        <v>4 Matt Brind</v>
      </c>
      <c r="O37" s="63"/>
      <c r="P37" s="63"/>
      <c r="Q37" s="45">
        <f>O40</f>
        <v>77</v>
      </c>
      <c r="R37" s="45" t="str">
        <f t="shared" si="5"/>
        <v>2 Bradley Gaulter</v>
      </c>
      <c r="S37" s="62"/>
      <c r="T37" s="62"/>
      <c r="U37" s="42"/>
      <c r="V37" s="42"/>
      <c r="W37" s="42"/>
    </row>
    <row r="38" spans="1:23">
      <c r="A38" s="46">
        <v>5</v>
      </c>
      <c r="B38" s="55">
        <v>83</v>
      </c>
      <c r="C38" s="36" t="s">
        <v>206</v>
      </c>
      <c r="D38" s="36">
        <v>0</v>
      </c>
      <c r="E38" s="55">
        <v>14.09</v>
      </c>
      <c r="G38" s="42"/>
      <c r="H38" s="43">
        <v>5</v>
      </c>
      <c r="I38" s="43">
        <f>B38</f>
        <v>83</v>
      </c>
      <c r="J38" s="43" t="str">
        <f t="shared" si="3"/>
        <v>5 Paul Moralee</v>
      </c>
      <c r="K38" s="43">
        <v>83</v>
      </c>
      <c r="L38" s="60"/>
      <c r="M38" s="43">
        <f>K42</f>
        <v>86</v>
      </c>
      <c r="N38" s="43" t="str">
        <f t="shared" si="4"/>
        <v>3 Owen Pick</v>
      </c>
      <c r="O38" s="43">
        <v>86</v>
      </c>
      <c r="P38" s="42"/>
      <c r="Q38" s="42"/>
      <c r="R38" s="42"/>
      <c r="S38" s="42"/>
      <c r="T38" s="40" t="s">
        <v>28</v>
      </c>
      <c r="U38" s="37" t="s">
        <v>2</v>
      </c>
      <c r="V38" s="38" t="s">
        <v>68</v>
      </c>
      <c r="W38" s="37" t="s">
        <v>19</v>
      </c>
    </row>
    <row r="39" spans="1:23">
      <c r="A39" s="46">
        <v>6</v>
      </c>
      <c r="B39" s="55">
        <v>65</v>
      </c>
      <c r="C39" s="36" t="s">
        <v>202</v>
      </c>
      <c r="D39" s="36">
        <v>0</v>
      </c>
      <c r="E39" s="55">
        <v>14.18</v>
      </c>
      <c r="G39" s="42"/>
      <c r="H39" s="43">
        <v>12</v>
      </c>
      <c r="I39" s="43">
        <f>B45</f>
        <v>0</v>
      </c>
      <c r="J39" s="43" t="str">
        <f t="shared" si="3"/>
        <v>9 0</v>
      </c>
      <c r="K39" s="60"/>
      <c r="L39" s="60"/>
      <c r="M39" s="43">
        <f>K44</f>
        <v>65</v>
      </c>
      <c r="N39" s="43" t="str">
        <f t="shared" si="4"/>
        <v>6 Mikey Searing</v>
      </c>
      <c r="O39" s="60"/>
      <c r="P39" s="42"/>
      <c r="Q39" s="42"/>
      <c r="R39" s="42"/>
      <c r="S39" s="42"/>
      <c r="T39" s="42"/>
      <c r="U39" s="43">
        <v>71</v>
      </c>
      <c r="V39" s="43" t="str">
        <f>RANK(VLOOKUP(U39,$B$34:$E$49,4,FALSE),$E$34:$E$49,1) &amp; " " &amp; VLOOKUP(U39,$B$34:$E$49,2,FALSE)</f>
        <v>1 Robert Wagner</v>
      </c>
      <c r="W39" s="43">
        <v>86</v>
      </c>
    </row>
    <row r="40" spans="1:23">
      <c r="A40" s="46">
        <v>7</v>
      </c>
      <c r="B40" s="55">
        <v>76</v>
      </c>
      <c r="C40" s="36" t="s">
        <v>207</v>
      </c>
      <c r="D40" s="36">
        <f>CrossTimedRunsSKI!D51</f>
        <v>0</v>
      </c>
      <c r="E40" s="55">
        <v>14.93</v>
      </c>
      <c r="G40" s="42"/>
      <c r="H40" s="45">
        <v>4</v>
      </c>
      <c r="I40" s="45">
        <f>B37</f>
        <v>85</v>
      </c>
      <c r="J40" s="45" t="str">
        <f t="shared" si="3"/>
        <v>4 Matt Brind</v>
      </c>
      <c r="K40" s="45">
        <v>85</v>
      </c>
      <c r="L40" s="62"/>
      <c r="M40" s="45">
        <f>K46</f>
        <v>76</v>
      </c>
      <c r="N40" s="45" t="str">
        <f t="shared" si="4"/>
        <v>7 Rory Ewart</v>
      </c>
      <c r="O40" s="45">
        <v>77</v>
      </c>
      <c r="P40" s="42"/>
      <c r="Q40" s="42"/>
      <c r="R40" s="42"/>
      <c r="S40" s="42"/>
      <c r="T40" s="42"/>
      <c r="U40" s="43">
        <v>86</v>
      </c>
      <c r="V40" s="43" t="str">
        <f>RANK(VLOOKUP(U40,$B$34:$E$49,4,FALSE),$E$34:$E$49,1) &amp; " " &amp; VLOOKUP(U40,$B$34:$E$49,2,FALSE)</f>
        <v>3 Owen Pick</v>
      </c>
      <c r="W40" s="37" t="s">
        <v>20</v>
      </c>
    </row>
    <row r="41" spans="1:23">
      <c r="A41" s="46">
        <v>8</v>
      </c>
      <c r="B41" s="55">
        <v>75</v>
      </c>
      <c r="C41" s="36" t="s">
        <v>210</v>
      </c>
      <c r="D41" s="36">
        <v>0</v>
      </c>
      <c r="E41" s="55">
        <v>18.61</v>
      </c>
      <c r="G41" s="42"/>
      <c r="H41" s="45">
        <v>13</v>
      </c>
      <c r="I41" s="45">
        <f>B46</f>
        <v>0</v>
      </c>
      <c r="J41" s="45" t="str">
        <f t="shared" si="3"/>
        <v>9 0</v>
      </c>
      <c r="K41" s="62"/>
      <c r="L41" s="62"/>
      <c r="M41" s="45">
        <f>K48</f>
        <v>77</v>
      </c>
      <c r="N41" s="45" t="str">
        <f t="shared" si="4"/>
        <v>2 Bradley Gaulter</v>
      </c>
      <c r="O41" s="62"/>
      <c r="P41" s="42"/>
      <c r="Q41" s="42"/>
      <c r="R41" s="42"/>
      <c r="S41" s="42"/>
      <c r="T41" s="42"/>
      <c r="U41" s="42"/>
      <c r="V41" s="42"/>
      <c r="W41" s="43">
        <v>71</v>
      </c>
    </row>
    <row r="42" spans="1:23">
      <c r="A42" s="46">
        <v>9</v>
      </c>
      <c r="B42" s="55">
        <v>70</v>
      </c>
      <c r="C42" s="36" t="s">
        <v>211</v>
      </c>
      <c r="D42" s="36">
        <f>CrossTimedRunsSKI!D48</f>
        <v>0</v>
      </c>
      <c r="E42" s="55">
        <v>9999</v>
      </c>
      <c r="G42" s="42"/>
      <c r="H42" s="43">
        <v>3</v>
      </c>
      <c r="I42" s="43">
        <f>B36</f>
        <v>86</v>
      </c>
      <c r="J42" s="43" t="str">
        <f t="shared" si="3"/>
        <v>3 Owen Pick</v>
      </c>
      <c r="K42" s="43">
        <v>86</v>
      </c>
      <c r="L42" s="42"/>
      <c r="M42" s="42"/>
      <c r="N42" s="42"/>
      <c r="O42" s="42"/>
      <c r="P42" s="42"/>
      <c r="Q42" s="42"/>
      <c r="R42" s="42"/>
      <c r="S42" s="42"/>
      <c r="T42" s="42"/>
      <c r="U42" s="42"/>
      <c r="V42" s="42"/>
      <c r="W42" s="42"/>
    </row>
    <row r="43" spans="1:23">
      <c r="A43" s="46">
        <v>10</v>
      </c>
      <c r="B43" s="55">
        <v>67</v>
      </c>
      <c r="C43" s="36" t="s">
        <v>209</v>
      </c>
      <c r="D43" s="36">
        <v>0</v>
      </c>
      <c r="E43" s="55">
        <v>9999</v>
      </c>
      <c r="G43" s="42"/>
      <c r="H43" s="43">
        <v>14</v>
      </c>
      <c r="I43" s="43">
        <f>B47</f>
        <v>0</v>
      </c>
      <c r="J43" s="43" t="str">
        <f t="shared" si="3"/>
        <v>9 0</v>
      </c>
      <c r="K43" s="60"/>
      <c r="L43" s="42"/>
      <c r="M43" s="42"/>
      <c r="N43" s="42"/>
      <c r="O43" s="42"/>
      <c r="P43" s="42"/>
      <c r="Q43" s="42"/>
      <c r="R43" s="42"/>
      <c r="S43" s="42"/>
      <c r="T43" s="42"/>
      <c r="U43" s="42"/>
      <c r="V43" s="42"/>
      <c r="W43" s="42"/>
    </row>
    <row r="44" spans="1:23">
      <c r="A44" s="46">
        <v>11</v>
      </c>
      <c r="B44" s="55">
        <v>0</v>
      </c>
      <c r="C44" s="36">
        <v>0</v>
      </c>
      <c r="D44" s="36">
        <v>0</v>
      </c>
      <c r="E44" s="55">
        <v>9999</v>
      </c>
      <c r="G44" s="42"/>
      <c r="H44" s="45">
        <v>6</v>
      </c>
      <c r="I44" s="45">
        <f>B39</f>
        <v>65</v>
      </c>
      <c r="J44" s="45" t="str">
        <f t="shared" si="3"/>
        <v>6 Mikey Searing</v>
      </c>
      <c r="K44" s="45">
        <v>65</v>
      </c>
      <c r="L44" s="42"/>
      <c r="M44" s="42"/>
      <c r="N44" s="42"/>
      <c r="O44" s="42"/>
      <c r="P44" s="42"/>
      <c r="Q44" s="42"/>
      <c r="R44" s="42"/>
      <c r="S44" s="42"/>
      <c r="T44" s="42"/>
      <c r="U44" s="42"/>
      <c r="V44" s="42"/>
      <c r="W44" s="42"/>
    </row>
    <row r="45" spans="1:23">
      <c r="A45" s="46">
        <v>12</v>
      </c>
      <c r="B45" s="55">
        <f>CrossTimedRunsSKI!B58</f>
        <v>0</v>
      </c>
      <c r="C45" s="36">
        <f>CrossTimedRunsSKI!C58</f>
        <v>0</v>
      </c>
      <c r="D45" s="36">
        <f>CrossTimedRunsSKI!D58</f>
        <v>0</v>
      </c>
      <c r="E45" s="55">
        <f>CrossTimedRunsSKI!L58</f>
        <v>9999</v>
      </c>
      <c r="G45" s="42"/>
      <c r="H45" s="45">
        <v>11</v>
      </c>
      <c r="I45" s="45">
        <f>B44</f>
        <v>0</v>
      </c>
      <c r="J45" s="45" t="str">
        <f t="shared" si="3"/>
        <v>9 0</v>
      </c>
      <c r="K45" s="62"/>
      <c r="L45" s="42"/>
      <c r="M45" s="42"/>
      <c r="N45" s="42"/>
      <c r="O45" s="42"/>
      <c r="P45" s="42"/>
      <c r="Q45" s="42"/>
      <c r="R45" s="42"/>
      <c r="S45" s="42"/>
      <c r="T45" s="42"/>
      <c r="U45" s="42"/>
      <c r="V45" s="42"/>
      <c r="W45" s="42"/>
    </row>
    <row r="46" spans="1:23">
      <c r="A46" s="46">
        <v>13</v>
      </c>
      <c r="B46" s="55">
        <f>CrossTimedRunsSKI!B59</f>
        <v>0</v>
      </c>
      <c r="C46" s="36">
        <f>CrossTimedRunsSKI!C59</f>
        <v>0</v>
      </c>
      <c r="D46" s="36">
        <f>CrossTimedRunsSKI!D59</f>
        <v>0</v>
      </c>
      <c r="E46" s="55">
        <f>CrossTimedRunsSKI!L59</f>
        <v>9999</v>
      </c>
      <c r="G46" s="42"/>
      <c r="H46" s="43">
        <v>7</v>
      </c>
      <c r="I46" s="43">
        <f>B40</f>
        <v>76</v>
      </c>
      <c r="J46" s="43" t="str">
        <f t="shared" si="3"/>
        <v>7 Rory Ewart</v>
      </c>
      <c r="K46" s="43">
        <v>76</v>
      </c>
      <c r="L46" s="42"/>
      <c r="M46" s="42"/>
      <c r="N46" s="42"/>
      <c r="O46" s="42"/>
      <c r="P46" s="42"/>
      <c r="Q46" s="42"/>
      <c r="R46" s="42"/>
      <c r="S46" s="42"/>
      <c r="T46" s="42"/>
      <c r="U46" s="42"/>
      <c r="V46" s="42"/>
      <c r="W46" s="42"/>
    </row>
    <row r="47" spans="1:23">
      <c r="A47" s="46">
        <v>14</v>
      </c>
      <c r="B47" s="55">
        <f>CrossTimedRunsSKI!B60</f>
        <v>0</v>
      </c>
      <c r="C47" s="36">
        <f>CrossTimedRunsSKI!C60</f>
        <v>0</v>
      </c>
      <c r="D47" s="36">
        <f>CrossTimedRunsSKI!D60</f>
        <v>0</v>
      </c>
      <c r="E47" s="55">
        <f>CrossTimedRunsSKI!L60</f>
        <v>9999</v>
      </c>
      <c r="G47" s="42"/>
      <c r="H47" s="43">
        <v>10</v>
      </c>
      <c r="I47" s="43">
        <f>B43</f>
        <v>67</v>
      </c>
      <c r="J47" s="43" t="str">
        <f t="shared" si="3"/>
        <v>9 steve james</v>
      </c>
      <c r="K47" s="60"/>
      <c r="L47" s="42"/>
      <c r="M47" s="42"/>
      <c r="N47" s="42"/>
      <c r="O47" s="42"/>
      <c r="P47" s="42"/>
      <c r="Q47" s="42"/>
      <c r="R47" s="42"/>
      <c r="S47" s="42"/>
      <c r="T47" s="42"/>
      <c r="U47" s="42"/>
      <c r="V47" s="42"/>
      <c r="W47" s="42"/>
    </row>
    <row r="48" spans="1:23">
      <c r="A48" s="46">
        <v>15</v>
      </c>
      <c r="B48" s="55">
        <f>CrossTimedRunsSKI!B61</f>
        <v>0</v>
      </c>
      <c r="C48" s="36">
        <f>CrossTimedRunsSKI!C61</f>
        <v>0</v>
      </c>
      <c r="D48" s="36">
        <f>CrossTimedRunsSKI!D61</f>
        <v>0</v>
      </c>
      <c r="E48" s="55">
        <f>CrossTimedRunsSKI!L61</f>
        <v>9999</v>
      </c>
      <c r="G48" s="42"/>
      <c r="H48" s="45">
        <v>15</v>
      </c>
      <c r="I48" s="45">
        <f>B48</f>
        <v>0</v>
      </c>
      <c r="J48" s="45" t="str">
        <f t="shared" si="3"/>
        <v>9 0</v>
      </c>
      <c r="K48" s="45">
        <v>77</v>
      </c>
      <c r="L48" s="42"/>
      <c r="M48" s="42"/>
      <c r="N48" s="42"/>
      <c r="O48" s="42"/>
      <c r="P48" s="42"/>
      <c r="Q48" s="42"/>
      <c r="R48" s="42"/>
      <c r="S48" s="42"/>
      <c r="T48" s="42"/>
      <c r="U48" s="42"/>
      <c r="V48" s="42"/>
      <c r="W48" s="42"/>
    </row>
    <row r="49" spans="1:23">
      <c r="A49" s="46">
        <v>16</v>
      </c>
      <c r="B49" s="55">
        <f>CrossTimedRunsSKI!B62</f>
        <v>0</v>
      </c>
      <c r="C49" s="36">
        <f>CrossTimedRunsSKI!C62</f>
        <v>0</v>
      </c>
      <c r="D49" s="36">
        <f>CrossTimedRunsSKI!D62</f>
        <v>0</v>
      </c>
      <c r="E49" s="55">
        <f>CrossTimedRunsSKI!L62</f>
        <v>9999</v>
      </c>
      <c r="G49" s="42"/>
      <c r="H49" s="45">
        <v>2</v>
      </c>
      <c r="I49" s="45">
        <f>B35</f>
        <v>77</v>
      </c>
      <c r="J49" s="45" t="str">
        <f t="shared" si="3"/>
        <v>2 Bradley Gaulter</v>
      </c>
      <c r="K49" s="62"/>
      <c r="L49" s="42"/>
      <c r="M49" s="42"/>
      <c r="N49" s="42"/>
      <c r="O49" s="42"/>
      <c r="P49" s="42"/>
      <c r="Q49" s="42"/>
      <c r="R49" s="42"/>
      <c r="S49" s="42"/>
      <c r="T49" s="42"/>
      <c r="U49" s="42"/>
      <c r="V49" s="42"/>
      <c r="W49" s="42"/>
    </row>
  </sheetData>
  <sortState ref="B13:E17">
    <sortCondition ref="E13:E17"/>
  </sortState>
  <mergeCells count="14">
    <mergeCell ref="A1:I1"/>
    <mergeCell ref="A2:I2"/>
    <mergeCell ref="A5:B5"/>
    <mergeCell ref="C5:F5"/>
    <mergeCell ref="A6:B6"/>
    <mergeCell ref="C6:F6"/>
    <mergeCell ref="A11:K11"/>
    <mergeCell ref="A32:K32"/>
    <mergeCell ref="A7:B7"/>
    <mergeCell ref="C7:F7"/>
    <mergeCell ref="A8:B8"/>
    <mergeCell ref="C8:F8"/>
    <mergeCell ref="A9:B9"/>
    <mergeCell ref="C9:F9"/>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S43"/>
  <sheetViews>
    <sheetView topLeftCell="C10" workbookViewId="0">
      <selection activeCell="S29" sqref="S29"/>
    </sheetView>
  </sheetViews>
  <sheetFormatPr defaultRowHeight="13.2"/>
  <cols>
    <col min="1" max="1" width="14.6640625" customWidth="1"/>
    <col min="2" max="2" width="7.109375" customWidth="1"/>
    <col min="3" max="3" width="12.88671875" customWidth="1"/>
    <col min="4" max="4" width="11.109375" customWidth="1"/>
    <col min="5" max="5" width="8.44140625" customWidth="1"/>
    <col min="8" max="8" width="14.33203125" customWidth="1"/>
    <col min="9" max="9" width="7.44140625" customWidth="1"/>
    <col min="10" max="10" width="18.6640625" customWidth="1"/>
    <col min="14" max="14" width="23.33203125" customWidth="1"/>
    <col min="18" max="18" width="23.6640625" customWidth="1"/>
    <col min="19" max="19" width="13.6640625" customWidth="1"/>
  </cols>
  <sheetData>
    <row r="1" spans="1:19" ht="24.6" hidden="1">
      <c r="A1" s="68" t="s">
        <v>8</v>
      </c>
      <c r="B1" s="68"/>
      <c r="C1" s="68"/>
      <c r="D1" s="68"/>
      <c r="E1" s="68"/>
      <c r="F1" s="68"/>
      <c r="G1" s="68"/>
      <c r="H1" s="68"/>
      <c r="I1" s="68"/>
      <c r="J1" s="65"/>
    </row>
    <row r="2" spans="1:19" ht="17.399999999999999" hidden="1">
      <c r="A2" s="69" t="s">
        <v>16</v>
      </c>
      <c r="B2" s="69"/>
      <c r="C2" s="69"/>
      <c r="D2" s="69"/>
      <c r="E2" s="69"/>
      <c r="F2" s="69"/>
      <c r="G2" s="69"/>
      <c r="H2" s="69"/>
      <c r="I2" s="69"/>
      <c r="J2" s="66"/>
    </row>
    <row r="3" spans="1:19" hidden="1">
      <c r="A3" s="7"/>
      <c r="B3" s="1"/>
      <c r="C3" s="1"/>
      <c r="D3" s="1"/>
      <c r="E3" s="1"/>
      <c r="F3" s="1"/>
      <c r="G3" s="1"/>
      <c r="H3" s="1"/>
      <c r="I3" s="1"/>
      <c r="J3" s="1"/>
    </row>
    <row r="4" spans="1:19" ht="13.8" hidden="1" thickBot="1">
      <c r="A4" s="7"/>
      <c r="B4" s="1"/>
      <c r="C4" s="1"/>
      <c r="D4" s="1"/>
      <c r="E4" s="1"/>
      <c r="F4" s="1"/>
      <c r="G4" s="1"/>
      <c r="H4" s="1"/>
      <c r="I4" s="1"/>
      <c r="J4" s="1"/>
    </row>
    <row r="5" spans="1:19" hidden="1">
      <c r="A5" s="94" t="s">
        <v>9</v>
      </c>
      <c r="B5" s="95"/>
      <c r="C5" s="96"/>
      <c r="D5" s="97"/>
      <c r="E5" s="97"/>
      <c r="F5" s="98"/>
      <c r="G5" s="1"/>
      <c r="H5" s="1"/>
      <c r="I5" s="34"/>
      <c r="J5" s="34"/>
    </row>
    <row r="6" spans="1:19" hidden="1">
      <c r="A6" s="84" t="s">
        <v>10</v>
      </c>
      <c r="B6" s="85"/>
      <c r="C6" s="86"/>
      <c r="D6" s="87"/>
      <c r="E6" s="87"/>
      <c r="F6" s="88"/>
      <c r="G6" s="1"/>
      <c r="H6" s="1"/>
      <c r="I6" s="1"/>
      <c r="J6" s="1"/>
    </row>
    <row r="7" spans="1:19" hidden="1">
      <c r="A7" s="84" t="s">
        <v>11</v>
      </c>
      <c r="B7" s="85"/>
      <c r="C7" s="86"/>
      <c r="D7" s="87"/>
      <c r="E7" s="87"/>
      <c r="F7" s="88"/>
      <c r="G7" s="1"/>
      <c r="H7" s="1"/>
      <c r="I7" s="1"/>
      <c r="J7" s="1"/>
    </row>
    <row r="8" spans="1:19" hidden="1">
      <c r="A8" s="84" t="s">
        <v>12</v>
      </c>
      <c r="B8" s="85"/>
      <c r="C8" s="86"/>
      <c r="D8" s="87"/>
      <c r="E8" s="87"/>
      <c r="F8" s="88"/>
      <c r="G8" s="1"/>
      <c r="H8" s="1"/>
      <c r="I8" s="1"/>
      <c r="J8" s="1"/>
    </row>
    <row r="9" spans="1:19" ht="13.8" hidden="1" thickBot="1">
      <c r="A9" s="89" t="s">
        <v>13</v>
      </c>
      <c r="B9" s="90"/>
      <c r="C9" s="91"/>
      <c r="D9" s="92"/>
      <c r="E9" s="92"/>
      <c r="F9" s="93"/>
      <c r="G9" s="1"/>
      <c r="H9" s="1"/>
      <c r="I9" s="1"/>
      <c r="L9" s="56"/>
    </row>
    <row r="10" spans="1:19">
      <c r="J10" s="57" t="s">
        <v>69</v>
      </c>
    </row>
    <row r="11" spans="1:19">
      <c r="A11" s="82" t="s">
        <v>0</v>
      </c>
      <c r="B11" s="82"/>
      <c r="C11" s="82"/>
      <c r="D11" s="82"/>
      <c r="E11" s="82"/>
      <c r="F11" s="82"/>
      <c r="G11" s="82"/>
      <c r="H11" s="82"/>
      <c r="I11" s="82"/>
      <c r="J11" s="82"/>
      <c r="K11" s="82"/>
    </row>
    <row r="12" spans="1:19">
      <c r="A12" s="38" t="s">
        <v>22</v>
      </c>
      <c r="B12" s="38" t="s">
        <v>2</v>
      </c>
      <c r="C12" s="38" t="s">
        <v>3</v>
      </c>
      <c r="D12" s="38" t="s">
        <v>4</v>
      </c>
      <c r="E12" s="38" t="s">
        <v>21</v>
      </c>
      <c r="G12" s="38" t="s">
        <v>23</v>
      </c>
      <c r="H12" s="38" t="s">
        <v>22</v>
      </c>
      <c r="I12" s="38" t="s">
        <v>2</v>
      </c>
      <c r="J12" s="38" t="s">
        <v>68</v>
      </c>
      <c r="K12" s="38" t="s">
        <v>24</v>
      </c>
      <c r="L12" s="39" t="s">
        <v>26</v>
      </c>
      <c r="M12" s="39" t="s">
        <v>2</v>
      </c>
      <c r="N12" s="38" t="s">
        <v>68</v>
      </c>
      <c r="O12" s="39" t="s">
        <v>24</v>
      </c>
      <c r="P12" s="41" t="s">
        <v>27</v>
      </c>
      <c r="Q12" s="39" t="s">
        <v>2</v>
      </c>
      <c r="R12" s="38" t="s">
        <v>68</v>
      </c>
      <c r="S12" s="39" t="s">
        <v>17</v>
      </c>
    </row>
    <row r="13" spans="1:19">
      <c r="A13" s="67">
        <v>1</v>
      </c>
      <c r="B13" s="67">
        <v>124</v>
      </c>
      <c r="C13" s="36" t="s">
        <v>116</v>
      </c>
      <c r="D13" s="36">
        <v>0</v>
      </c>
      <c r="E13" s="67">
        <v>26.06</v>
      </c>
      <c r="G13" s="42"/>
      <c r="H13" s="43">
        <v>1</v>
      </c>
      <c r="I13" s="43">
        <f>B13</f>
        <v>124</v>
      </c>
      <c r="J13" s="43" t="str">
        <f>RANK(VLOOKUP(I13,$B$13:$E$20,4,FALSE),$E$13:$E$20,1) &amp; " " &amp; VLOOKUP(I13,$B$13:$E$20,2,FALSE)</f>
        <v>1 Vicki Howarth</v>
      </c>
      <c r="K13" s="43"/>
      <c r="L13" s="61"/>
      <c r="M13" s="43">
        <f>K13</f>
        <v>0</v>
      </c>
      <c r="N13" s="43" t="str">
        <f>RANK(VLOOKUP(M13,$B$13:$E$20,4,FALSE),$E$13:$E$20,1) &amp; " " &amp; VLOOKUP(M13,$B$13:$E$20,2,FALSE)</f>
        <v>2 0</v>
      </c>
      <c r="O13" s="43">
        <v>124</v>
      </c>
      <c r="P13" s="60"/>
      <c r="Q13" s="43">
        <f>O13</f>
        <v>124</v>
      </c>
      <c r="R13" s="43" t="str">
        <f>RANK(VLOOKUP(Q13,$B$13:$E$20,4,FALSE),$E$13:$E$20,1) &amp; " " &amp; VLOOKUP(Q13,$B$13:$E$20,2,FALSE)</f>
        <v>1 Vicki Howarth</v>
      </c>
      <c r="S13" s="43">
        <v>124</v>
      </c>
    </row>
    <row r="14" spans="1:19">
      <c r="A14" s="67">
        <v>2</v>
      </c>
      <c r="B14" s="67">
        <v>0</v>
      </c>
      <c r="C14" s="36">
        <v>0</v>
      </c>
      <c r="D14" s="36">
        <v>0</v>
      </c>
      <c r="E14" s="67">
        <v>9999</v>
      </c>
      <c r="G14" s="42"/>
      <c r="H14" s="43">
        <v>8</v>
      </c>
      <c r="I14" s="43">
        <f>B20</f>
        <v>0</v>
      </c>
      <c r="J14" s="43" t="str">
        <f t="shared" ref="J14:J20" si="0">RANK(VLOOKUP(I14,$B$13:$E$20,4,FALSE),$E$13:$E$20,1) &amp; " " &amp; VLOOKUP(I14,$B$13:$E$20,2,FALSE)</f>
        <v>2 0</v>
      </c>
      <c r="K14" s="60"/>
      <c r="L14" s="61"/>
      <c r="M14" s="43">
        <f>K15</f>
        <v>0</v>
      </c>
      <c r="N14" s="43" t="str">
        <f t="shared" ref="N14:N16" si="1">RANK(VLOOKUP(M14,$B$13:$E$20,4,FALSE),$E$13:$E$20,1) &amp; " " &amp; VLOOKUP(M14,$B$13:$E$20,2,FALSE)</f>
        <v>2 0</v>
      </c>
      <c r="O14" s="60"/>
      <c r="P14" s="60"/>
      <c r="Q14" s="43">
        <f>O15</f>
        <v>0</v>
      </c>
      <c r="R14" s="43" t="str">
        <f>RANK(VLOOKUP(Q14,$B$13:$E$20,4,FALSE),$E$13:$E$20,1) &amp; " " &amp; VLOOKUP(Q14,$B$13:$E$20,2,FALSE)</f>
        <v>2 0</v>
      </c>
      <c r="S14" s="37" t="s">
        <v>18</v>
      </c>
    </row>
    <row r="15" spans="1:19">
      <c r="A15" s="67">
        <v>3</v>
      </c>
      <c r="B15" s="67">
        <v>0</v>
      </c>
      <c r="C15" s="36">
        <v>0</v>
      </c>
      <c r="D15" s="36">
        <v>0</v>
      </c>
      <c r="E15" s="67">
        <v>9999</v>
      </c>
      <c r="G15" s="42"/>
      <c r="H15" s="45">
        <v>4</v>
      </c>
      <c r="I15" s="45">
        <f>B16</f>
        <v>0</v>
      </c>
      <c r="J15" s="45" t="str">
        <f t="shared" si="0"/>
        <v>2 0</v>
      </c>
      <c r="K15" s="45"/>
      <c r="L15" s="63"/>
      <c r="M15" s="45">
        <f>K17</f>
        <v>0</v>
      </c>
      <c r="N15" s="45" t="str">
        <f t="shared" si="1"/>
        <v>2 0</v>
      </c>
      <c r="O15" s="45"/>
      <c r="P15" s="42"/>
      <c r="Q15" s="42"/>
      <c r="R15" s="42"/>
      <c r="S15" s="43"/>
    </row>
    <row r="16" spans="1:19">
      <c r="A16" s="67">
        <v>4</v>
      </c>
      <c r="B16" s="67">
        <v>0</v>
      </c>
      <c r="C16" s="36">
        <v>0</v>
      </c>
      <c r="D16" s="36">
        <v>0</v>
      </c>
      <c r="E16" s="67">
        <v>9999</v>
      </c>
      <c r="G16" s="42"/>
      <c r="H16" s="45">
        <v>5</v>
      </c>
      <c r="I16" s="45">
        <f>B17</f>
        <v>0</v>
      </c>
      <c r="J16" s="45" t="str">
        <f t="shared" si="0"/>
        <v>2 0</v>
      </c>
      <c r="K16" s="62"/>
      <c r="L16" s="63"/>
      <c r="M16" s="45">
        <f>K19</f>
        <v>0</v>
      </c>
      <c r="N16" s="45" t="str">
        <f t="shared" si="1"/>
        <v>2 0</v>
      </c>
      <c r="O16" s="62"/>
      <c r="P16" s="42"/>
      <c r="Q16" s="42"/>
      <c r="R16" s="42"/>
      <c r="S16" s="42"/>
    </row>
    <row r="17" spans="1:19">
      <c r="A17" s="67">
        <v>5</v>
      </c>
      <c r="B17" s="67">
        <v>0</v>
      </c>
      <c r="C17" s="36">
        <v>0</v>
      </c>
      <c r="D17" s="36">
        <v>0</v>
      </c>
      <c r="E17" s="67">
        <v>9999</v>
      </c>
      <c r="G17" s="42"/>
      <c r="H17" s="43">
        <v>3</v>
      </c>
      <c r="I17" s="43">
        <f>B15</f>
        <v>0</v>
      </c>
      <c r="J17" s="43" t="str">
        <f t="shared" si="0"/>
        <v>2 0</v>
      </c>
      <c r="K17" s="43"/>
      <c r="L17" s="42"/>
      <c r="M17" s="42"/>
      <c r="N17" s="42"/>
      <c r="O17" s="42"/>
      <c r="P17" s="40" t="s">
        <v>28</v>
      </c>
      <c r="Q17" s="37" t="s">
        <v>2</v>
      </c>
      <c r="R17" s="38" t="s">
        <v>68</v>
      </c>
      <c r="S17" s="37" t="s">
        <v>19</v>
      </c>
    </row>
    <row r="18" spans="1:19">
      <c r="A18" s="67">
        <v>6</v>
      </c>
      <c r="B18" s="67">
        <v>0</v>
      </c>
      <c r="C18" s="36">
        <v>0</v>
      </c>
      <c r="D18" s="36">
        <v>0</v>
      </c>
      <c r="E18" s="67">
        <v>9999</v>
      </c>
      <c r="G18" s="42"/>
      <c r="H18" s="43">
        <v>6</v>
      </c>
      <c r="I18" s="43">
        <f>B18</f>
        <v>0</v>
      </c>
      <c r="J18" s="43" t="str">
        <f t="shared" si="0"/>
        <v>2 0</v>
      </c>
      <c r="K18" s="60"/>
      <c r="L18" s="42"/>
      <c r="M18" s="42"/>
      <c r="N18" s="42"/>
      <c r="O18" s="42"/>
      <c r="P18" s="42"/>
      <c r="Q18" s="43"/>
      <c r="R18" s="43" t="str">
        <f>RANK(VLOOKUP(Q18,$B$13:$E$20,4,FALSE),$E$13:$E$20,1) &amp; " " &amp; VLOOKUP(Q18,$B$13:$E$20,2,FALSE)</f>
        <v>2 0</v>
      </c>
      <c r="S18" s="43"/>
    </row>
    <row r="19" spans="1:19">
      <c r="A19" s="67">
        <v>7</v>
      </c>
      <c r="B19" s="67">
        <v>0</v>
      </c>
      <c r="C19" s="36">
        <v>0</v>
      </c>
      <c r="D19" s="36">
        <v>0</v>
      </c>
      <c r="E19" s="67">
        <v>9999</v>
      </c>
      <c r="G19" s="42"/>
      <c r="H19" s="45">
        <v>7</v>
      </c>
      <c r="I19" s="45">
        <f>B19</f>
        <v>0</v>
      </c>
      <c r="J19" s="45" t="str">
        <f t="shared" si="0"/>
        <v>2 0</v>
      </c>
      <c r="K19" s="45"/>
      <c r="L19" s="42"/>
      <c r="M19" s="42"/>
      <c r="N19" s="42"/>
      <c r="O19" s="42"/>
      <c r="P19" s="42"/>
      <c r="Q19" s="43"/>
      <c r="R19" s="43" t="str">
        <f>RANK(VLOOKUP(Q19,$B$13:$E$20,4,FALSE),$E$13:$E$20,1) &amp; " " &amp; VLOOKUP(Q19,$B$13:$E$20,2,FALSE)</f>
        <v>2 0</v>
      </c>
      <c r="S19" s="37" t="s">
        <v>20</v>
      </c>
    </row>
    <row r="20" spans="1:19">
      <c r="A20" s="67">
        <v>8</v>
      </c>
      <c r="B20" s="67">
        <v>0</v>
      </c>
      <c r="C20" s="36">
        <v>0</v>
      </c>
      <c r="D20" s="36">
        <v>0</v>
      </c>
      <c r="E20" s="67">
        <v>9999</v>
      </c>
      <c r="G20" s="42"/>
      <c r="H20" s="45">
        <v>2</v>
      </c>
      <c r="I20" s="45">
        <f>B14</f>
        <v>0</v>
      </c>
      <c r="J20" s="45" t="str">
        <f t="shared" si="0"/>
        <v>2 0</v>
      </c>
      <c r="K20" s="62"/>
      <c r="L20" s="42"/>
      <c r="M20" s="42"/>
      <c r="N20" s="42"/>
      <c r="O20" s="42"/>
      <c r="P20" s="42"/>
      <c r="Q20" s="42"/>
      <c r="R20" s="42"/>
      <c r="S20" s="43"/>
    </row>
    <row r="24" spans="1:19">
      <c r="A24" s="83" t="s">
        <v>7</v>
      </c>
      <c r="B24" s="82"/>
      <c r="C24" s="82"/>
      <c r="D24" s="82"/>
      <c r="E24" s="82"/>
      <c r="F24" s="82"/>
      <c r="G24" s="82"/>
      <c r="H24" s="82"/>
      <c r="I24" s="82"/>
      <c r="J24" s="82"/>
      <c r="K24" s="82"/>
    </row>
    <row r="25" spans="1:19">
      <c r="A25" s="38" t="s">
        <v>22</v>
      </c>
      <c r="B25" s="38" t="s">
        <v>2</v>
      </c>
      <c r="C25" s="38" t="s">
        <v>3</v>
      </c>
      <c r="D25" s="38" t="s">
        <v>4</v>
      </c>
      <c r="E25" s="38" t="s">
        <v>21</v>
      </c>
      <c r="G25" s="38" t="s">
        <v>23</v>
      </c>
      <c r="H25" s="38" t="s">
        <v>22</v>
      </c>
      <c r="I25" s="38" t="s">
        <v>2</v>
      </c>
      <c r="J25" s="38" t="s">
        <v>68</v>
      </c>
      <c r="K25" s="38" t="s">
        <v>24</v>
      </c>
      <c r="L25" s="39" t="s">
        <v>26</v>
      </c>
      <c r="M25" s="39" t="s">
        <v>2</v>
      </c>
      <c r="N25" s="38" t="s">
        <v>68</v>
      </c>
      <c r="O25" s="39" t="s">
        <v>24</v>
      </c>
      <c r="P25" s="41" t="s">
        <v>27</v>
      </c>
      <c r="Q25" s="39" t="s">
        <v>2</v>
      </c>
      <c r="R25" s="38" t="s">
        <v>68</v>
      </c>
      <c r="S25" s="39" t="s">
        <v>17</v>
      </c>
    </row>
    <row r="26" spans="1:19">
      <c r="A26" s="67">
        <v>1</v>
      </c>
      <c r="B26" s="67">
        <v>122</v>
      </c>
      <c r="C26" s="36" t="s">
        <v>162</v>
      </c>
      <c r="D26" s="36">
        <v>0</v>
      </c>
      <c r="E26" s="67">
        <v>12.68</v>
      </c>
      <c r="G26" s="42"/>
      <c r="H26" s="43">
        <v>1</v>
      </c>
      <c r="I26" s="43">
        <f>B26</f>
        <v>122</v>
      </c>
      <c r="J26" s="43" t="str">
        <f>RANK(VLOOKUP(I26,$B$26:$E$33,4,FALSE),$E$26:$E$33,1) &amp; " " &amp; VLOOKUP(I26,$B$26:$E$33,2,FALSE)</f>
        <v>1 Carl McGregor-Ogden</v>
      </c>
      <c r="K26" s="43">
        <v>122</v>
      </c>
      <c r="L26" s="61"/>
      <c r="M26" s="43">
        <f>K26</f>
        <v>122</v>
      </c>
      <c r="N26" s="43" t="str">
        <f>RANK(VLOOKUP(M26,$B$26:$E$33,4,FALSE),$E$26:$E$33,1) &amp; " " &amp; VLOOKUP(M26,$B$26:$E$33,2,FALSE)</f>
        <v>1 Carl McGregor-Ogden</v>
      </c>
      <c r="O26" s="43">
        <v>122</v>
      </c>
      <c r="P26" s="60"/>
      <c r="Q26" s="43">
        <f>O26</f>
        <v>122</v>
      </c>
      <c r="R26" s="43" t="str">
        <f>RANK(VLOOKUP(Q26,$B$26:$E$33,4,FALSE),$E$26:$E$33,1) &amp; " " &amp; VLOOKUP(Q26,$B$26:$E$33,2,FALSE)</f>
        <v>1 Carl McGregor-Ogden</v>
      </c>
      <c r="S26" s="43">
        <v>122</v>
      </c>
    </row>
    <row r="27" spans="1:19">
      <c r="A27" s="67">
        <v>2</v>
      </c>
      <c r="B27" s="67">
        <v>111</v>
      </c>
      <c r="C27" s="36" t="s">
        <v>163</v>
      </c>
      <c r="D27" s="36">
        <v>0</v>
      </c>
      <c r="E27" s="67">
        <v>16</v>
      </c>
      <c r="G27" s="42"/>
      <c r="H27" s="43">
        <v>8</v>
      </c>
      <c r="I27" s="43">
        <f>B33</f>
        <v>0</v>
      </c>
      <c r="J27" s="43" t="str">
        <f t="shared" ref="J27:J33" si="2">RANK(VLOOKUP(I27,$B$26:$E$33,4,FALSE),$E$26:$E$33,1) &amp; " " &amp; VLOOKUP(I27,$B$26:$E$33,2,FALSE)</f>
        <v>3 0</v>
      </c>
      <c r="K27" s="60"/>
      <c r="L27" s="61"/>
      <c r="M27" s="43">
        <f>K28</f>
        <v>0</v>
      </c>
      <c r="N27" s="43" t="str">
        <f t="shared" ref="N27:N29" si="3">RANK(VLOOKUP(M27,$B$26:$E$33,4,FALSE),$E$26:$E$33,1) &amp; " " &amp; VLOOKUP(M27,$B$26:$E$33,2,FALSE)</f>
        <v>3 0</v>
      </c>
      <c r="O27" s="60"/>
      <c r="P27" s="60"/>
      <c r="Q27" s="43">
        <f>O28</f>
        <v>111</v>
      </c>
      <c r="R27" s="43" t="str">
        <f>RANK(VLOOKUP(Q27,$B$26:$E$33,4,FALSE),$E$26:$E$33,1) &amp; " " &amp; VLOOKUP(Q27,$B$26:$E$33,2,FALSE)</f>
        <v>2 Gary Howarth</v>
      </c>
      <c r="S27" s="37" t="s">
        <v>18</v>
      </c>
    </row>
    <row r="28" spans="1:19">
      <c r="A28" s="67">
        <v>3</v>
      </c>
      <c r="B28" s="67">
        <v>18</v>
      </c>
      <c r="C28" s="36" t="s">
        <v>161</v>
      </c>
      <c r="D28" s="36">
        <v>0</v>
      </c>
      <c r="E28" s="67">
        <v>9999</v>
      </c>
      <c r="G28" s="42"/>
      <c r="H28" s="45">
        <v>4</v>
      </c>
      <c r="I28" s="45">
        <f>B29</f>
        <v>0</v>
      </c>
      <c r="J28" s="45" t="str">
        <f t="shared" si="2"/>
        <v>3 0</v>
      </c>
      <c r="K28" s="45"/>
      <c r="L28" s="63"/>
      <c r="M28" s="45">
        <f>K30</f>
        <v>18</v>
      </c>
      <c r="N28" s="45" t="str">
        <f t="shared" si="3"/>
        <v>3 Chi Wing Pang</v>
      </c>
      <c r="O28" s="45">
        <v>111</v>
      </c>
      <c r="P28" s="42"/>
      <c r="Q28" s="42"/>
      <c r="R28" s="42"/>
      <c r="S28" s="43">
        <v>111</v>
      </c>
    </row>
    <row r="29" spans="1:19">
      <c r="A29" s="67">
        <v>4</v>
      </c>
      <c r="B29" s="67">
        <v>0</v>
      </c>
      <c r="C29" s="36">
        <v>0</v>
      </c>
      <c r="D29" s="36">
        <v>0</v>
      </c>
      <c r="E29" s="67">
        <v>9999</v>
      </c>
      <c r="G29" s="42"/>
      <c r="H29" s="45">
        <v>5</v>
      </c>
      <c r="I29" s="45">
        <f>B30</f>
        <v>0</v>
      </c>
      <c r="J29" s="45" t="str">
        <f t="shared" si="2"/>
        <v>3 0</v>
      </c>
      <c r="K29" s="62"/>
      <c r="L29" s="63"/>
      <c r="M29" s="45">
        <f>K32</f>
        <v>111</v>
      </c>
      <c r="N29" s="45" t="str">
        <f t="shared" si="3"/>
        <v>2 Gary Howarth</v>
      </c>
      <c r="O29" s="62"/>
      <c r="P29" s="42"/>
      <c r="Q29" s="42"/>
      <c r="R29" s="42"/>
      <c r="S29" s="42"/>
    </row>
    <row r="30" spans="1:19">
      <c r="A30" s="67">
        <v>5</v>
      </c>
      <c r="B30" s="67">
        <v>0</v>
      </c>
      <c r="C30" s="36">
        <v>0</v>
      </c>
      <c r="D30" s="36">
        <v>0</v>
      </c>
      <c r="E30" s="67">
        <v>9999</v>
      </c>
      <c r="G30" s="42"/>
      <c r="H30" s="43">
        <v>3</v>
      </c>
      <c r="I30" s="43">
        <f>B28</f>
        <v>18</v>
      </c>
      <c r="J30" s="43" t="str">
        <f t="shared" si="2"/>
        <v>3 Chi Wing Pang</v>
      </c>
      <c r="K30" s="43">
        <v>18</v>
      </c>
      <c r="L30" s="42"/>
      <c r="M30" s="42"/>
      <c r="N30" s="42"/>
      <c r="O30" s="42"/>
      <c r="P30" s="40" t="s">
        <v>28</v>
      </c>
      <c r="Q30" s="37" t="s">
        <v>2</v>
      </c>
      <c r="R30" s="38" t="s">
        <v>68</v>
      </c>
      <c r="S30" s="37" t="s">
        <v>19</v>
      </c>
    </row>
    <row r="31" spans="1:19">
      <c r="A31" s="67">
        <v>6</v>
      </c>
      <c r="B31" s="67">
        <v>0</v>
      </c>
      <c r="C31" s="36">
        <v>0</v>
      </c>
      <c r="D31" s="36">
        <v>0</v>
      </c>
      <c r="E31" s="67">
        <v>9999</v>
      </c>
      <c r="G31" s="42"/>
      <c r="H31" s="43">
        <v>6</v>
      </c>
      <c r="I31" s="43">
        <f>B31</f>
        <v>0</v>
      </c>
      <c r="J31" s="43" t="str">
        <f t="shared" si="2"/>
        <v>3 0</v>
      </c>
      <c r="K31" s="60"/>
      <c r="L31" s="42"/>
      <c r="M31" s="42"/>
      <c r="N31" s="42"/>
      <c r="O31" s="42"/>
      <c r="P31" s="42"/>
      <c r="Q31" s="43"/>
      <c r="R31" s="43" t="str">
        <f>RANK(VLOOKUP(Q31,$B$26:$E$33,4,FALSE),$E$26:$E$33,1) &amp; " " &amp; VLOOKUP(Q31,$B$26:$E$33,2,FALSE)</f>
        <v>3 0</v>
      </c>
      <c r="S31" s="43"/>
    </row>
    <row r="32" spans="1:19">
      <c r="A32" s="67">
        <v>7</v>
      </c>
      <c r="B32" s="67">
        <v>0</v>
      </c>
      <c r="C32" s="36">
        <v>0</v>
      </c>
      <c r="D32" s="36">
        <v>0</v>
      </c>
      <c r="E32" s="67">
        <v>9999</v>
      </c>
      <c r="G32" s="42"/>
      <c r="H32" s="45">
        <v>7</v>
      </c>
      <c r="I32" s="45">
        <f>B32</f>
        <v>0</v>
      </c>
      <c r="J32" s="45" t="str">
        <f t="shared" si="2"/>
        <v>3 0</v>
      </c>
      <c r="K32" s="45">
        <v>111</v>
      </c>
      <c r="L32" s="42"/>
      <c r="M32" s="42"/>
      <c r="N32" s="42"/>
      <c r="O32" s="42"/>
      <c r="P32" s="42"/>
      <c r="Q32" s="43"/>
      <c r="R32" s="43" t="str">
        <f>RANK(VLOOKUP(Q32,$B$26:$E$33,4,FALSE),$E$26:$E$33,1) &amp; " " &amp; VLOOKUP(Q32,$B$26:$E$33,2,FALSE)</f>
        <v>3 0</v>
      </c>
      <c r="S32" s="37" t="s">
        <v>20</v>
      </c>
    </row>
    <row r="33" spans="1:19">
      <c r="A33" s="67">
        <v>8</v>
      </c>
      <c r="B33" s="67">
        <v>0</v>
      </c>
      <c r="C33" s="36">
        <v>0</v>
      </c>
      <c r="D33" s="36">
        <v>0</v>
      </c>
      <c r="E33" s="67">
        <v>9999</v>
      </c>
      <c r="G33" s="42"/>
      <c r="H33" s="45">
        <v>2</v>
      </c>
      <c r="I33" s="45">
        <f>B27</f>
        <v>111</v>
      </c>
      <c r="J33" s="45" t="str">
        <f t="shared" si="2"/>
        <v>2 Gary Howarth</v>
      </c>
      <c r="K33" s="62"/>
      <c r="L33" s="42"/>
      <c r="M33" s="42"/>
      <c r="N33" s="42"/>
      <c r="O33" s="42"/>
      <c r="P33" s="42"/>
      <c r="Q33" s="42"/>
      <c r="R33" s="42"/>
      <c r="S33" s="43"/>
    </row>
    <row r="43" spans="1:19">
      <c r="H43" s="57"/>
    </row>
  </sheetData>
  <sortState ref="B26:E28">
    <sortCondition ref="E26:E28"/>
  </sortState>
  <mergeCells count="14">
    <mergeCell ref="A11:K11"/>
    <mergeCell ref="A24:K24"/>
    <mergeCell ref="A7:B7"/>
    <mergeCell ref="C7:F7"/>
    <mergeCell ref="A8:B8"/>
    <mergeCell ref="C8:F8"/>
    <mergeCell ref="A9:B9"/>
    <mergeCell ref="C9:F9"/>
    <mergeCell ref="A1:I1"/>
    <mergeCell ref="A2:I2"/>
    <mergeCell ref="A5:B5"/>
    <mergeCell ref="C5:F5"/>
    <mergeCell ref="A6:B6"/>
    <mergeCell ref="C6:F6"/>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S43"/>
  <sheetViews>
    <sheetView tabSelected="1" topLeftCell="C10" workbookViewId="0">
      <selection activeCell="S29" sqref="S29"/>
    </sheetView>
  </sheetViews>
  <sheetFormatPr defaultRowHeight="13.2"/>
  <cols>
    <col min="1" max="1" width="14.6640625" customWidth="1"/>
    <col min="2" max="2" width="7.109375" customWidth="1"/>
    <col min="3" max="3" width="12.88671875" customWidth="1"/>
    <col min="4" max="4" width="11.109375" customWidth="1"/>
    <col min="5" max="5" width="8.44140625" customWidth="1"/>
    <col min="8" max="8" width="14.33203125" customWidth="1"/>
    <col min="9" max="9" width="7.44140625" customWidth="1"/>
    <col min="10" max="10" width="27.109375" customWidth="1"/>
    <col min="14" max="14" width="18" customWidth="1"/>
    <col min="15" max="15" width="11.109375" customWidth="1"/>
    <col min="18" max="18" width="18.5546875" customWidth="1"/>
  </cols>
  <sheetData>
    <row r="1" spans="1:19" ht="24.6" hidden="1">
      <c r="A1" s="68" t="s">
        <v>8</v>
      </c>
      <c r="B1" s="68"/>
      <c r="C1" s="68"/>
      <c r="D1" s="68"/>
      <c r="E1" s="68"/>
      <c r="F1" s="68"/>
      <c r="G1" s="68"/>
      <c r="H1" s="68"/>
      <c r="I1" s="68"/>
      <c r="J1" s="65"/>
    </row>
    <row r="2" spans="1:19" ht="17.399999999999999" hidden="1">
      <c r="A2" s="69" t="s">
        <v>16</v>
      </c>
      <c r="B2" s="69"/>
      <c r="C2" s="69"/>
      <c r="D2" s="69"/>
      <c r="E2" s="69"/>
      <c r="F2" s="69"/>
      <c r="G2" s="69"/>
      <c r="H2" s="69"/>
      <c r="I2" s="69"/>
      <c r="J2" s="66"/>
    </row>
    <row r="3" spans="1:19" hidden="1">
      <c r="A3" s="7"/>
      <c r="B3" s="1"/>
      <c r="C3" s="1"/>
      <c r="D3" s="1"/>
      <c r="E3" s="1"/>
      <c r="F3" s="1"/>
      <c r="G3" s="1"/>
      <c r="H3" s="1"/>
      <c r="I3" s="1"/>
      <c r="J3" s="1"/>
    </row>
    <row r="4" spans="1:19" ht="13.8" hidden="1" thickBot="1">
      <c r="A4" s="7"/>
      <c r="B4" s="1"/>
      <c r="C4" s="1"/>
      <c r="D4" s="1"/>
      <c r="E4" s="1"/>
      <c r="F4" s="1"/>
      <c r="G4" s="1"/>
      <c r="H4" s="1"/>
      <c r="I4" s="1"/>
      <c r="J4" s="1"/>
    </row>
    <row r="5" spans="1:19" hidden="1">
      <c r="A5" s="94" t="s">
        <v>9</v>
      </c>
      <c r="B5" s="95"/>
      <c r="C5" s="96"/>
      <c r="D5" s="97"/>
      <c r="E5" s="97"/>
      <c r="F5" s="98"/>
      <c r="G5" s="1"/>
      <c r="H5" s="1"/>
      <c r="I5" s="34"/>
      <c r="J5" s="34"/>
    </row>
    <row r="6" spans="1:19" hidden="1">
      <c r="A6" s="84" t="s">
        <v>10</v>
      </c>
      <c r="B6" s="85"/>
      <c r="C6" s="86"/>
      <c r="D6" s="87"/>
      <c r="E6" s="87"/>
      <c r="F6" s="88"/>
      <c r="G6" s="1"/>
      <c r="H6" s="1"/>
      <c r="I6" s="1"/>
      <c r="J6" s="1"/>
    </row>
    <row r="7" spans="1:19" hidden="1">
      <c r="A7" s="84" t="s">
        <v>11</v>
      </c>
      <c r="B7" s="85"/>
      <c r="C7" s="86"/>
      <c r="D7" s="87"/>
      <c r="E7" s="87"/>
      <c r="F7" s="88"/>
      <c r="G7" s="1"/>
      <c r="H7" s="1"/>
      <c r="I7" s="1"/>
      <c r="J7" s="1"/>
    </row>
    <row r="8" spans="1:19" hidden="1">
      <c r="A8" s="84" t="s">
        <v>12</v>
      </c>
      <c r="B8" s="85"/>
      <c r="C8" s="86"/>
      <c r="D8" s="87"/>
      <c r="E8" s="87"/>
      <c r="F8" s="88"/>
      <c r="G8" s="1"/>
      <c r="H8" s="1"/>
      <c r="I8" s="1"/>
      <c r="J8" s="1"/>
    </row>
    <row r="9" spans="1:19" ht="13.8" hidden="1" thickBot="1">
      <c r="A9" s="89" t="s">
        <v>13</v>
      </c>
      <c r="B9" s="90"/>
      <c r="C9" s="91"/>
      <c r="D9" s="92"/>
      <c r="E9" s="92"/>
      <c r="F9" s="93"/>
      <c r="G9" s="1"/>
      <c r="H9" s="1"/>
      <c r="I9" s="1"/>
      <c r="L9" s="56"/>
    </row>
    <row r="10" spans="1:19">
      <c r="J10" s="57" t="s">
        <v>69</v>
      </c>
    </row>
    <row r="11" spans="1:19">
      <c r="A11" s="82" t="s">
        <v>0</v>
      </c>
      <c r="B11" s="82"/>
      <c r="C11" s="82"/>
      <c r="D11" s="82"/>
      <c r="E11" s="82"/>
      <c r="F11" s="82"/>
      <c r="G11" s="82"/>
      <c r="H11" s="82"/>
      <c r="I11" s="82"/>
      <c r="J11" s="82"/>
      <c r="K11" s="82"/>
    </row>
    <row r="12" spans="1:19">
      <c r="A12" s="38" t="s">
        <v>22</v>
      </c>
      <c r="B12" s="38" t="s">
        <v>2</v>
      </c>
      <c r="C12" s="38" t="s">
        <v>3</v>
      </c>
      <c r="D12" s="38" t="s">
        <v>4</v>
      </c>
      <c r="E12" s="38" t="s">
        <v>21</v>
      </c>
      <c r="G12" s="38" t="s">
        <v>23</v>
      </c>
      <c r="H12" s="38" t="s">
        <v>22</v>
      </c>
      <c r="I12" s="38" t="s">
        <v>2</v>
      </c>
      <c r="J12" s="38" t="s">
        <v>68</v>
      </c>
      <c r="K12" s="38" t="s">
        <v>24</v>
      </c>
      <c r="L12" s="39" t="s">
        <v>26</v>
      </c>
      <c r="M12" s="39" t="s">
        <v>2</v>
      </c>
      <c r="N12" s="38" t="s">
        <v>68</v>
      </c>
      <c r="O12" s="39" t="s">
        <v>24</v>
      </c>
      <c r="P12" s="41" t="s">
        <v>27</v>
      </c>
      <c r="Q12" s="39" t="s">
        <v>2</v>
      </c>
      <c r="R12" s="38" t="s">
        <v>68</v>
      </c>
      <c r="S12" s="39" t="s">
        <v>17</v>
      </c>
    </row>
    <row r="13" spans="1:19">
      <c r="A13" s="67">
        <v>1</v>
      </c>
      <c r="B13" s="67">
        <v>138</v>
      </c>
      <c r="C13" s="36" t="s">
        <v>113</v>
      </c>
      <c r="D13" s="36" t="str">
        <f>CrossTimedRunsSKI!D15</f>
        <v>ESF Val Thorens  FIS 2531949 20347 20348 20346</v>
      </c>
      <c r="E13" s="67">
        <v>12.62</v>
      </c>
      <c r="G13" s="42"/>
      <c r="H13" s="43">
        <v>1</v>
      </c>
      <c r="I13" s="43">
        <f>B13</f>
        <v>138</v>
      </c>
      <c r="J13" s="43" t="str">
        <f>RANK(VLOOKUP(I13,$B$13:$E$20,4,FALSE),$E$13:$E$20,1) &amp; " " &amp; VLOOKUP(I13,$B$13:$E$20,2,FALSE)</f>
        <v xml:space="preserve">1 Thea Fenwick </v>
      </c>
      <c r="K13" s="43">
        <v>138</v>
      </c>
      <c r="L13" s="61"/>
      <c r="M13" s="43">
        <f>K13</f>
        <v>138</v>
      </c>
      <c r="N13" s="43" t="str">
        <f>RANK(VLOOKUP(M13,$B$13:$E$20,4,FALSE),$E$13:$E$20,1) &amp; " " &amp; VLOOKUP(M13,$B$13:$E$20,2,FALSE)</f>
        <v xml:space="preserve">1 Thea Fenwick </v>
      </c>
      <c r="O13" s="43">
        <v>138</v>
      </c>
      <c r="P13" s="60"/>
      <c r="Q13" s="43">
        <f>O13</f>
        <v>138</v>
      </c>
      <c r="R13" s="43" t="str">
        <f>RANK(VLOOKUP(Q13,$B$13:$E$20,4,FALSE),$E$13:$E$20,1) &amp; " " &amp; VLOOKUP(Q13,$B$13:$E$20,2,FALSE)</f>
        <v xml:space="preserve">1 Thea Fenwick </v>
      </c>
      <c r="S13" s="43">
        <v>89</v>
      </c>
    </row>
    <row r="14" spans="1:19">
      <c r="A14" s="67">
        <v>2</v>
      </c>
      <c r="B14" s="67">
        <v>89</v>
      </c>
      <c r="C14" s="36" t="s">
        <v>114</v>
      </c>
      <c r="D14" s="36" t="str">
        <f>CrossTimedRunsSKI!D14</f>
        <v>Cross Snowsports</v>
      </c>
      <c r="E14" s="67">
        <v>12.69</v>
      </c>
      <c r="G14" s="42"/>
      <c r="H14" s="43">
        <v>8</v>
      </c>
      <c r="I14" s="43">
        <f>B20</f>
        <v>0</v>
      </c>
      <c r="J14" s="43" t="str">
        <f t="shared" ref="J14:J20" si="0">RANK(VLOOKUP(I14,$B$13:$E$20,4,FALSE),$E$13:$E$20,1) &amp; " " &amp; VLOOKUP(I14,$B$13:$E$20,2,FALSE)</f>
        <v>4 0</v>
      </c>
      <c r="K14" s="60"/>
      <c r="L14" s="61"/>
      <c r="M14" s="43">
        <f>K15</f>
        <v>0</v>
      </c>
      <c r="N14" s="43" t="str">
        <f t="shared" ref="N14:N16" si="1">RANK(VLOOKUP(M14,$B$13:$E$20,4,FALSE),$E$13:$E$20,1) &amp; " " &amp; VLOOKUP(M14,$B$13:$E$20,2,FALSE)</f>
        <v>4 0</v>
      </c>
      <c r="O14" s="60"/>
      <c r="P14" s="60"/>
      <c r="Q14" s="43">
        <f>O15</f>
        <v>89</v>
      </c>
      <c r="R14" s="43" t="str">
        <f>RANK(VLOOKUP(Q14,$B$13:$E$20,4,FALSE),$E$13:$E$20,1) &amp; " " &amp; VLOOKUP(Q14,$B$13:$E$20,2,FALSE)</f>
        <v xml:space="preserve">2 Isobel Brown </v>
      </c>
      <c r="S14" s="37" t="s">
        <v>18</v>
      </c>
    </row>
    <row r="15" spans="1:19">
      <c r="A15" s="67">
        <v>3</v>
      </c>
      <c r="B15" s="67">
        <v>8</v>
      </c>
      <c r="C15" s="36" t="s">
        <v>115</v>
      </c>
      <c r="D15" s="36" t="str">
        <f>CrossTimedRunsSKI!D13</f>
        <v>Cross snowsports</v>
      </c>
      <c r="E15" s="67">
        <v>16.350000000000001</v>
      </c>
      <c r="G15" s="42"/>
      <c r="H15" s="45">
        <v>4</v>
      </c>
      <c r="I15" s="45">
        <f>B16</f>
        <v>0</v>
      </c>
      <c r="J15" s="45" t="str">
        <f t="shared" si="0"/>
        <v>4 0</v>
      </c>
      <c r="K15" s="45"/>
      <c r="L15" s="63"/>
      <c r="M15" s="45">
        <f>K17</f>
        <v>8</v>
      </c>
      <c r="N15" s="45" t="str">
        <f t="shared" si="1"/>
        <v>3 Katrina Slade</v>
      </c>
      <c r="O15" s="45">
        <v>89</v>
      </c>
      <c r="P15" s="42"/>
      <c r="Q15" s="42"/>
      <c r="R15" s="42"/>
      <c r="S15" s="43">
        <v>138</v>
      </c>
    </row>
    <row r="16" spans="1:19">
      <c r="A16" s="67">
        <v>4</v>
      </c>
      <c r="B16" s="67">
        <v>0</v>
      </c>
      <c r="C16" s="36">
        <v>0</v>
      </c>
      <c r="D16" s="36">
        <v>0</v>
      </c>
      <c r="E16" s="67">
        <v>9999</v>
      </c>
      <c r="G16" s="42"/>
      <c r="H16" s="45">
        <v>5</v>
      </c>
      <c r="I16" s="45">
        <f>B17</f>
        <v>0</v>
      </c>
      <c r="J16" s="45" t="str">
        <f t="shared" si="0"/>
        <v>4 0</v>
      </c>
      <c r="K16" s="62"/>
      <c r="L16" s="63"/>
      <c r="M16" s="45">
        <f>K19</f>
        <v>89</v>
      </c>
      <c r="N16" s="45" t="str">
        <f t="shared" si="1"/>
        <v xml:space="preserve">2 Isobel Brown </v>
      </c>
      <c r="O16" s="62"/>
      <c r="P16" s="42"/>
      <c r="Q16" s="42"/>
      <c r="R16" s="42"/>
      <c r="S16" s="42"/>
    </row>
    <row r="17" spans="1:19">
      <c r="A17" s="67">
        <v>5</v>
      </c>
      <c r="B17" s="67">
        <v>0</v>
      </c>
      <c r="C17" s="36">
        <v>0</v>
      </c>
      <c r="D17" s="36">
        <v>0</v>
      </c>
      <c r="E17" s="67">
        <v>9999</v>
      </c>
      <c r="G17" s="42"/>
      <c r="H17" s="43">
        <v>3</v>
      </c>
      <c r="I17" s="43">
        <f>B15</f>
        <v>8</v>
      </c>
      <c r="J17" s="43" t="str">
        <f t="shared" si="0"/>
        <v>3 Katrina Slade</v>
      </c>
      <c r="K17" s="43">
        <v>8</v>
      </c>
      <c r="L17" s="42"/>
      <c r="M17" s="42"/>
      <c r="N17" s="42"/>
      <c r="O17" s="42"/>
      <c r="P17" s="40" t="s">
        <v>28</v>
      </c>
      <c r="Q17" s="37" t="s">
        <v>2</v>
      </c>
      <c r="R17" s="38" t="s">
        <v>68</v>
      </c>
      <c r="S17" s="37" t="s">
        <v>19</v>
      </c>
    </row>
    <row r="18" spans="1:19">
      <c r="A18" s="67">
        <v>6</v>
      </c>
      <c r="B18" s="67">
        <v>0</v>
      </c>
      <c r="C18" s="36">
        <v>0</v>
      </c>
      <c r="D18" s="36">
        <v>0</v>
      </c>
      <c r="E18" s="67">
        <v>9999</v>
      </c>
      <c r="G18" s="42"/>
      <c r="H18" s="43">
        <v>6</v>
      </c>
      <c r="I18" s="43">
        <f>B18</f>
        <v>0</v>
      </c>
      <c r="J18" s="43" t="str">
        <f t="shared" si="0"/>
        <v>4 0</v>
      </c>
      <c r="K18" s="60"/>
      <c r="L18" s="42"/>
      <c r="M18" s="42"/>
      <c r="N18" s="42"/>
      <c r="O18" s="42"/>
      <c r="P18" s="42"/>
      <c r="Q18" s="43">
        <v>8</v>
      </c>
      <c r="R18" s="43" t="str">
        <f>RANK(VLOOKUP(Q18,$B$13:$E$20,4,FALSE),$E$13:$E$20,1) &amp; " " &amp; VLOOKUP(Q18,$B$13:$E$20,2,FALSE)</f>
        <v>3 Katrina Slade</v>
      </c>
      <c r="S18" s="43">
        <v>8</v>
      </c>
    </row>
    <row r="19" spans="1:19">
      <c r="A19" s="67">
        <v>7</v>
      </c>
      <c r="B19" s="67">
        <v>0</v>
      </c>
      <c r="C19" s="36">
        <v>0</v>
      </c>
      <c r="D19" s="36">
        <v>0</v>
      </c>
      <c r="E19" s="67">
        <v>9999</v>
      </c>
      <c r="G19" s="42"/>
      <c r="H19" s="45">
        <v>7</v>
      </c>
      <c r="I19" s="45">
        <f>B19</f>
        <v>0</v>
      </c>
      <c r="J19" s="45" t="str">
        <f t="shared" si="0"/>
        <v>4 0</v>
      </c>
      <c r="K19" s="45">
        <v>89</v>
      </c>
      <c r="L19" s="42"/>
      <c r="M19" s="42"/>
      <c r="N19" s="42"/>
      <c r="O19" s="42"/>
      <c r="P19" s="42"/>
      <c r="Q19" s="43"/>
      <c r="R19" s="43" t="str">
        <f>RANK(VLOOKUP(Q19,$B$13:$E$20,4,FALSE),$E$13:$E$20,1) &amp; " " &amp; VLOOKUP(Q19,$B$13:$E$20,2,FALSE)</f>
        <v>4 0</v>
      </c>
      <c r="S19" s="37" t="s">
        <v>20</v>
      </c>
    </row>
    <row r="20" spans="1:19">
      <c r="A20" s="67">
        <v>8</v>
      </c>
      <c r="B20" s="67">
        <v>0</v>
      </c>
      <c r="C20" s="36">
        <v>0</v>
      </c>
      <c r="D20" s="36">
        <v>0</v>
      </c>
      <c r="E20" s="67">
        <v>9999</v>
      </c>
      <c r="G20" s="42"/>
      <c r="H20" s="45">
        <v>2</v>
      </c>
      <c r="I20" s="45">
        <f>B14</f>
        <v>89</v>
      </c>
      <c r="J20" s="45" t="str">
        <f t="shared" si="0"/>
        <v xml:space="preserve">2 Isobel Brown </v>
      </c>
      <c r="K20" s="62"/>
      <c r="L20" s="42"/>
      <c r="M20" s="42"/>
      <c r="N20" s="42"/>
      <c r="O20" s="42"/>
      <c r="P20" s="42"/>
      <c r="Q20" s="42"/>
      <c r="R20" s="42"/>
      <c r="S20" s="43"/>
    </row>
    <row r="24" spans="1:19">
      <c r="A24" s="83" t="s">
        <v>7</v>
      </c>
      <c r="B24" s="82"/>
      <c r="C24" s="82"/>
      <c r="D24" s="82"/>
      <c r="E24" s="82"/>
      <c r="F24" s="82"/>
      <c r="G24" s="82"/>
      <c r="H24" s="82"/>
      <c r="I24" s="82"/>
      <c r="J24" s="82"/>
      <c r="K24" s="82"/>
    </row>
    <row r="25" spans="1:19">
      <c r="A25" s="38" t="s">
        <v>22</v>
      </c>
      <c r="B25" s="38" t="s">
        <v>2</v>
      </c>
      <c r="C25" s="38" t="s">
        <v>3</v>
      </c>
      <c r="D25" s="38" t="s">
        <v>4</v>
      </c>
      <c r="E25" s="38" t="s">
        <v>21</v>
      </c>
      <c r="G25" s="38" t="s">
        <v>23</v>
      </c>
      <c r="H25" s="38" t="s">
        <v>22</v>
      </c>
      <c r="I25" s="38" t="s">
        <v>2</v>
      </c>
      <c r="J25" s="38" t="s">
        <v>68</v>
      </c>
      <c r="K25" s="38" t="s">
        <v>24</v>
      </c>
      <c r="L25" s="39" t="s">
        <v>26</v>
      </c>
      <c r="M25" s="39" t="s">
        <v>2</v>
      </c>
      <c r="N25" s="38" t="s">
        <v>68</v>
      </c>
      <c r="O25" s="39" t="s">
        <v>24</v>
      </c>
      <c r="P25" s="41" t="s">
        <v>27</v>
      </c>
      <c r="Q25" s="39" t="s">
        <v>2</v>
      </c>
      <c r="R25" s="38" t="s">
        <v>68</v>
      </c>
      <c r="S25" s="39" t="s">
        <v>17</v>
      </c>
    </row>
    <row r="26" spans="1:19">
      <c r="A26" s="67">
        <v>1</v>
      </c>
      <c r="B26" s="67">
        <v>47</v>
      </c>
      <c r="C26" s="36" t="s">
        <v>158</v>
      </c>
      <c r="D26" s="36">
        <v>0</v>
      </c>
      <c r="E26" s="67">
        <v>11.54</v>
      </c>
      <c r="G26" s="42"/>
      <c r="H26" s="43">
        <v>1</v>
      </c>
      <c r="I26" s="43">
        <f>B26</f>
        <v>47</v>
      </c>
      <c r="J26" s="43" t="str">
        <f>RANK(VLOOKUP(I26,$B$26:$E$33,4,FALSE),$E$26:$E$33,1) &amp; " " &amp; VLOOKUP(I26,$B$26:$E$33,2,FALSE)</f>
        <v>1 Finlay Davies</v>
      </c>
      <c r="K26" s="43">
        <v>47</v>
      </c>
      <c r="L26" s="61"/>
      <c r="M26" s="43">
        <f>K26</f>
        <v>47</v>
      </c>
      <c r="N26" s="43" t="str">
        <f>RANK(VLOOKUP(M26,$B$26:$E$33,4,FALSE),$E$26:$E$33,1) &amp; " " &amp; VLOOKUP(M26,$B$26:$E$33,2,FALSE)</f>
        <v>1 Finlay Davies</v>
      </c>
      <c r="O26" s="43">
        <v>47</v>
      </c>
      <c r="P26" s="60"/>
      <c r="Q26" s="43">
        <f>O26</f>
        <v>47</v>
      </c>
      <c r="R26" s="43" t="str">
        <f>RANK(VLOOKUP(Q26,$B$26:$E$33,4,FALSE),$E$26:$E$33,1) &amp; " " &amp; VLOOKUP(Q26,$B$26:$E$33,2,FALSE)</f>
        <v>1 Finlay Davies</v>
      </c>
      <c r="S26" s="43">
        <v>59</v>
      </c>
    </row>
    <row r="27" spans="1:19">
      <c r="A27" s="67">
        <v>2</v>
      </c>
      <c r="B27" s="67">
        <v>59</v>
      </c>
      <c r="C27" s="36" t="s">
        <v>156</v>
      </c>
      <c r="D27" s="36">
        <v>0</v>
      </c>
      <c r="E27" s="67">
        <v>12.1</v>
      </c>
      <c r="G27" s="42"/>
      <c r="H27" s="43">
        <v>8</v>
      </c>
      <c r="I27" s="43">
        <f>B33</f>
        <v>0</v>
      </c>
      <c r="J27" s="43" t="str">
        <f t="shared" ref="J27:J33" si="2">RANK(VLOOKUP(I27,$B$26:$E$33,4,FALSE),$E$26:$E$33,1) &amp; " " &amp; VLOOKUP(I27,$B$26:$E$33,2,FALSE)</f>
        <v>7 0</v>
      </c>
      <c r="K27" s="60"/>
      <c r="L27" s="61"/>
      <c r="M27" s="43">
        <f>K28</f>
        <v>113</v>
      </c>
      <c r="N27" s="43" t="str">
        <f t="shared" ref="N27:N29" si="3">RANK(VLOOKUP(M27,$B$26:$E$33,4,FALSE),$E$26:$E$33,1) &amp; " " &amp; VLOOKUP(M27,$B$26:$E$33,2,FALSE)</f>
        <v>5 Liam Croft</v>
      </c>
      <c r="O27" s="60"/>
      <c r="P27" s="60"/>
      <c r="Q27" s="43">
        <f>O28</f>
        <v>59</v>
      </c>
      <c r="R27" s="43" t="str">
        <f>RANK(VLOOKUP(Q27,$B$26:$E$33,4,FALSE),$E$26:$E$33,1) &amp; " " &amp; VLOOKUP(Q27,$B$26:$E$33,2,FALSE)</f>
        <v>2 Tom Rascagneres</v>
      </c>
      <c r="S27" s="37" t="s">
        <v>18</v>
      </c>
    </row>
    <row r="28" spans="1:19">
      <c r="A28" s="67">
        <v>3</v>
      </c>
      <c r="B28" s="67">
        <v>41</v>
      </c>
      <c r="C28" s="36" t="s">
        <v>159</v>
      </c>
      <c r="D28" s="36">
        <v>0</v>
      </c>
      <c r="E28" s="67">
        <v>12.36</v>
      </c>
      <c r="G28" s="42"/>
      <c r="H28" s="45">
        <v>4</v>
      </c>
      <c r="I28" s="45">
        <f>B29</f>
        <v>32</v>
      </c>
      <c r="J28" s="45" t="str">
        <f t="shared" si="2"/>
        <v>4 Cameron McGregor-Ogden</v>
      </c>
      <c r="K28" s="45">
        <v>113</v>
      </c>
      <c r="L28" s="63"/>
      <c r="M28" s="45">
        <f>K30</f>
        <v>41</v>
      </c>
      <c r="N28" s="45" t="str">
        <f t="shared" si="3"/>
        <v>3 sam houston</v>
      </c>
      <c r="O28" s="45">
        <v>59</v>
      </c>
      <c r="P28" s="42"/>
      <c r="Q28" s="42"/>
      <c r="R28" s="42"/>
      <c r="S28" s="43">
        <v>47</v>
      </c>
    </row>
    <row r="29" spans="1:19">
      <c r="A29" s="67">
        <v>4</v>
      </c>
      <c r="B29" s="67">
        <v>32</v>
      </c>
      <c r="C29" s="36" t="s">
        <v>157</v>
      </c>
      <c r="D29" s="36">
        <v>0</v>
      </c>
      <c r="E29" s="67">
        <v>12.45</v>
      </c>
      <c r="G29" s="42"/>
      <c r="H29" s="45">
        <v>5</v>
      </c>
      <c r="I29" s="45">
        <f>B30</f>
        <v>113</v>
      </c>
      <c r="J29" s="45" t="str">
        <f t="shared" si="2"/>
        <v>5 Liam Croft</v>
      </c>
      <c r="K29" s="62"/>
      <c r="L29" s="63"/>
      <c r="M29" s="45">
        <f>K32</f>
        <v>59</v>
      </c>
      <c r="N29" s="45" t="str">
        <f t="shared" si="3"/>
        <v>2 Tom Rascagneres</v>
      </c>
      <c r="O29" s="62"/>
      <c r="P29" s="42"/>
      <c r="Q29" s="42"/>
      <c r="R29" s="42"/>
      <c r="S29" s="42"/>
    </row>
    <row r="30" spans="1:19">
      <c r="A30" s="67">
        <v>5</v>
      </c>
      <c r="B30" s="67">
        <v>113</v>
      </c>
      <c r="C30" s="36" t="s">
        <v>160</v>
      </c>
      <c r="D30" s="36">
        <v>0</v>
      </c>
      <c r="E30" s="67">
        <v>12.92</v>
      </c>
      <c r="G30" s="42"/>
      <c r="H30" s="43">
        <v>3</v>
      </c>
      <c r="I30" s="43">
        <f>B28</f>
        <v>41</v>
      </c>
      <c r="J30" s="43" t="str">
        <f t="shared" si="2"/>
        <v>3 sam houston</v>
      </c>
      <c r="K30" s="43">
        <v>41</v>
      </c>
      <c r="L30" s="42"/>
      <c r="M30" s="42"/>
      <c r="N30" s="42"/>
      <c r="O30" s="42"/>
      <c r="P30" s="40" t="s">
        <v>28</v>
      </c>
      <c r="Q30" s="37" t="s">
        <v>2</v>
      </c>
      <c r="R30" s="38" t="s">
        <v>68</v>
      </c>
      <c r="S30" s="37" t="s">
        <v>19</v>
      </c>
    </row>
    <row r="31" spans="1:19">
      <c r="A31" s="67">
        <v>6</v>
      </c>
      <c r="B31" s="67">
        <v>26</v>
      </c>
      <c r="C31" s="36" t="s">
        <v>244</v>
      </c>
      <c r="D31" s="36">
        <v>0</v>
      </c>
      <c r="E31" s="67">
        <v>13.27</v>
      </c>
      <c r="G31" s="42"/>
      <c r="H31" s="43">
        <v>6</v>
      </c>
      <c r="I31" s="43">
        <f>B31</f>
        <v>26</v>
      </c>
      <c r="J31" s="43" t="str">
        <f t="shared" si="2"/>
        <v>6 Sam Jones</v>
      </c>
      <c r="K31" s="60"/>
      <c r="L31" s="42"/>
      <c r="M31" s="42"/>
      <c r="N31" s="42"/>
      <c r="O31" s="42"/>
      <c r="P31" s="42"/>
      <c r="Q31" s="43">
        <v>113</v>
      </c>
      <c r="R31" s="43" t="str">
        <f>RANK(VLOOKUP(Q31,$B$26:$E$33,4,FALSE),$E$26:$E$33,1) &amp; " " &amp; VLOOKUP(Q31,$B$26:$E$33,2,FALSE)</f>
        <v>5 Liam Croft</v>
      </c>
      <c r="S31" s="43">
        <v>41</v>
      </c>
    </row>
    <row r="32" spans="1:19">
      <c r="A32" s="67">
        <v>7</v>
      </c>
      <c r="B32" s="67">
        <v>0</v>
      </c>
      <c r="C32" s="36">
        <v>0</v>
      </c>
      <c r="D32" s="36">
        <v>0</v>
      </c>
      <c r="E32" s="67">
        <v>9999</v>
      </c>
      <c r="G32" s="42"/>
      <c r="H32" s="45">
        <v>7</v>
      </c>
      <c r="I32" s="45">
        <f>B32</f>
        <v>0</v>
      </c>
      <c r="J32" s="45" t="str">
        <f t="shared" si="2"/>
        <v>7 0</v>
      </c>
      <c r="K32" s="45">
        <v>59</v>
      </c>
      <c r="L32" s="42"/>
      <c r="M32" s="42"/>
      <c r="N32" s="42"/>
      <c r="O32" s="42"/>
      <c r="P32" s="42"/>
      <c r="Q32" s="43">
        <v>41</v>
      </c>
      <c r="R32" s="43" t="str">
        <f>RANK(VLOOKUP(Q32,$B$26:$E$33,4,FALSE),$E$26:$E$33,1) &amp; " " &amp; VLOOKUP(Q32,$B$26:$E$33,2,FALSE)</f>
        <v>3 sam houston</v>
      </c>
      <c r="S32" s="37" t="s">
        <v>20</v>
      </c>
    </row>
    <row r="33" spans="1:19">
      <c r="A33" s="67">
        <v>8</v>
      </c>
      <c r="B33" s="67">
        <v>0</v>
      </c>
      <c r="C33" s="36">
        <v>0</v>
      </c>
      <c r="D33" s="36">
        <v>0</v>
      </c>
      <c r="E33" s="67">
        <v>9999</v>
      </c>
      <c r="G33" s="42"/>
      <c r="H33" s="45">
        <v>2</v>
      </c>
      <c r="I33" s="45">
        <f>B27</f>
        <v>59</v>
      </c>
      <c r="J33" s="45" t="str">
        <f t="shared" si="2"/>
        <v>2 Tom Rascagneres</v>
      </c>
      <c r="K33" s="62"/>
      <c r="L33" s="42"/>
      <c r="M33" s="42"/>
      <c r="N33" s="42"/>
      <c r="O33" s="42"/>
      <c r="P33" s="42"/>
      <c r="Q33" s="42"/>
      <c r="R33" s="42"/>
      <c r="S33" s="43">
        <v>113</v>
      </c>
    </row>
    <row r="43" spans="1:19">
      <c r="H43" s="57"/>
    </row>
  </sheetData>
  <sortState ref="B13:E15">
    <sortCondition ref="E13:E15"/>
  </sortState>
  <mergeCells count="14">
    <mergeCell ref="A11:K11"/>
    <mergeCell ref="A24:K24"/>
    <mergeCell ref="A7:B7"/>
    <mergeCell ref="C7:F7"/>
    <mergeCell ref="A8:B8"/>
    <mergeCell ref="C8:F8"/>
    <mergeCell ref="A9:B9"/>
    <mergeCell ref="C9:F9"/>
    <mergeCell ref="A1:I1"/>
    <mergeCell ref="A2:I2"/>
    <mergeCell ref="A5:B5"/>
    <mergeCell ref="C5:F5"/>
    <mergeCell ref="A6:B6"/>
    <mergeCell ref="C6:F6"/>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S43"/>
  <sheetViews>
    <sheetView topLeftCell="B10" workbookViewId="0">
      <selection activeCell="S16" sqref="S16"/>
    </sheetView>
  </sheetViews>
  <sheetFormatPr defaultRowHeight="13.2"/>
  <cols>
    <col min="1" max="1" width="14.6640625" customWidth="1"/>
    <col min="2" max="2" width="7.109375" customWidth="1"/>
    <col min="3" max="3" width="19.21875" bestFit="1" customWidth="1"/>
    <col min="4" max="4" width="11.109375" customWidth="1"/>
    <col min="5" max="5" width="8.44140625" customWidth="1"/>
    <col min="8" max="8" width="14.33203125" customWidth="1"/>
    <col min="9" max="9" width="7.44140625" customWidth="1"/>
    <col min="10" max="10" width="16.21875" customWidth="1"/>
    <col min="14" max="14" width="18.33203125" customWidth="1"/>
    <col min="18" max="18" width="15.44140625" customWidth="1"/>
  </cols>
  <sheetData>
    <row r="1" spans="1:19" ht="24.6" hidden="1">
      <c r="A1" s="68" t="s">
        <v>8</v>
      </c>
      <c r="B1" s="68"/>
      <c r="C1" s="68"/>
      <c r="D1" s="68"/>
      <c r="E1" s="68"/>
      <c r="F1" s="68"/>
      <c r="G1" s="68"/>
      <c r="H1" s="68"/>
      <c r="I1" s="68"/>
      <c r="J1" s="65"/>
    </row>
    <row r="2" spans="1:19" ht="17.399999999999999" hidden="1">
      <c r="A2" s="69" t="s">
        <v>16</v>
      </c>
      <c r="B2" s="69"/>
      <c r="C2" s="69"/>
      <c r="D2" s="69"/>
      <c r="E2" s="69"/>
      <c r="F2" s="69"/>
      <c r="G2" s="69"/>
      <c r="H2" s="69"/>
      <c r="I2" s="69"/>
      <c r="J2" s="66"/>
    </row>
    <row r="3" spans="1:19" hidden="1">
      <c r="A3" s="7"/>
      <c r="B3" s="1"/>
      <c r="C3" s="1"/>
      <c r="D3" s="1"/>
      <c r="E3" s="1"/>
      <c r="F3" s="1"/>
      <c r="G3" s="1"/>
      <c r="H3" s="1"/>
      <c r="I3" s="1"/>
      <c r="J3" s="1"/>
    </row>
    <row r="4" spans="1:19" ht="13.8" hidden="1" thickBot="1">
      <c r="A4" s="7"/>
      <c r="B4" s="1"/>
      <c r="C4" s="1"/>
      <c r="D4" s="1"/>
      <c r="E4" s="1"/>
      <c r="F4" s="1"/>
      <c r="G4" s="1"/>
      <c r="H4" s="1"/>
      <c r="I4" s="1"/>
      <c r="J4" s="1"/>
    </row>
    <row r="5" spans="1:19" hidden="1">
      <c r="A5" s="94" t="s">
        <v>9</v>
      </c>
      <c r="B5" s="95"/>
      <c r="C5" s="96"/>
      <c r="D5" s="97"/>
      <c r="E5" s="97"/>
      <c r="F5" s="98"/>
      <c r="G5" s="1"/>
      <c r="H5" s="1"/>
      <c r="I5" s="34"/>
      <c r="J5" s="34"/>
    </row>
    <row r="6" spans="1:19" hidden="1">
      <c r="A6" s="84" t="s">
        <v>10</v>
      </c>
      <c r="B6" s="85"/>
      <c r="C6" s="86"/>
      <c r="D6" s="87"/>
      <c r="E6" s="87"/>
      <c r="F6" s="88"/>
      <c r="G6" s="1"/>
      <c r="H6" s="1"/>
      <c r="I6" s="1"/>
      <c r="J6" s="1"/>
    </row>
    <row r="7" spans="1:19" hidden="1">
      <c r="A7" s="84" t="s">
        <v>11</v>
      </c>
      <c r="B7" s="85"/>
      <c r="C7" s="86"/>
      <c r="D7" s="87"/>
      <c r="E7" s="87"/>
      <c r="F7" s="88"/>
      <c r="G7" s="1"/>
      <c r="H7" s="1"/>
      <c r="I7" s="1"/>
      <c r="J7" s="1"/>
    </row>
    <row r="8" spans="1:19" hidden="1">
      <c r="A8" s="84" t="s">
        <v>12</v>
      </c>
      <c r="B8" s="85"/>
      <c r="C8" s="86"/>
      <c r="D8" s="87"/>
      <c r="E8" s="87"/>
      <c r="F8" s="88"/>
      <c r="G8" s="1"/>
      <c r="H8" s="1"/>
      <c r="I8" s="1"/>
      <c r="J8" s="1"/>
    </row>
    <row r="9" spans="1:19" ht="13.8" hidden="1" thickBot="1">
      <c r="A9" s="89" t="s">
        <v>13</v>
      </c>
      <c r="B9" s="90"/>
      <c r="C9" s="91"/>
      <c r="D9" s="92"/>
      <c r="E9" s="92"/>
      <c r="F9" s="93"/>
      <c r="G9" s="1"/>
      <c r="H9" s="1"/>
      <c r="I9" s="1"/>
      <c r="L9" s="56"/>
    </row>
    <row r="10" spans="1:19">
      <c r="J10" s="57" t="s">
        <v>69</v>
      </c>
    </row>
    <row r="11" spans="1:19">
      <c r="A11" s="82" t="s">
        <v>0</v>
      </c>
      <c r="B11" s="82"/>
      <c r="C11" s="82"/>
      <c r="D11" s="82"/>
      <c r="E11" s="82"/>
      <c r="F11" s="82"/>
      <c r="G11" s="82"/>
      <c r="H11" s="82"/>
      <c r="I11" s="82"/>
      <c r="J11" s="82"/>
      <c r="K11" s="82"/>
    </row>
    <row r="12" spans="1:19">
      <c r="A12" s="38" t="s">
        <v>22</v>
      </c>
      <c r="B12" s="38" t="s">
        <v>2</v>
      </c>
      <c r="C12" s="38" t="s">
        <v>3</v>
      </c>
      <c r="D12" s="38" t="s">
        <v>4</v>
      </c>
      <c r="E12" s="38" t="s">
        <v>21</v>
      </c>
      <c r="G12" s="38" t="s">
        <v>23</v>
      </c>
      <c r="H12" s="38" t="s">
        <v>22</v>
      </c>
      <c r="I12" s="38" t="s">
        <v>2</v>
      </c>
      <c r="J12" s="38" t="s">
        <v>68</v>
      </c>
      <c r="K12" s="38" t="s">
        <v>24</v>
      </c>
      <c r="L12" s="39" t="s">
        <v>26</v>
      </c>
      <c r="M12" s="39" t="s">
        <v>2</v>
      </c>
      <c r="N12" s="38" t="s">
        <v>68</v>
      </c>
      <c r="O12" s="39" t="s">
        <v>24</v>
      </c>
      <c r="P12" s="41" t="s">
        <v>27</v>
      </c>
      <c r="Q12" s="39" t="s">
        <v>2</v>
      </c>
      <c r="R12" s="38" t="s">
        <v>68</v>
      </c>
      <c r="S12" s="39" t="s">
        <v>17</v>
      </c>
    </row>
    <row r="13" spans="1:19">
      <c r="A13" s="67">
        <v>1</v>
      </c>
      <c r="B13" s="67">
        <v>27</v>
      </c>
      <c r="C13" s="36" t="s">
        <v>107</v>
      </c>
      <c r="D13" s="36">
        <v>0</v>
      </c>
      <c r="E13" s="67">
        <v>14.41</v>
      </c>
      <c r="G13" s="42"/>
      <c r="H13" s="43">
        <v>1</v>
      </c>
      <c r="I13" s="43">
        <f>B13</f>
        <v>27</v>
      </c>
      <c r="J13" s="43" t="str">
        <f>RANK(VLOOKUP(I13,$B$13:$E$20,4,FALSE),$E$13:$E$20,1) &amp; " " &amp; VLOOKUP(I13,$B$13:$E$20,2,FALSE)</f>
        <v>1 Grace Harrison</v>
      </c>
      <c r="K13" s="43">
        <v>27</v>
      </c>
      <c r="L13" s="61"/>
      <c r="M13" s="43">
        <f>K13</f>
        <v>27</v>
      </c>
      <c r="N13" s="43" t="str">
        <f>RANK(VLOOKUP(M13,$B$13:$E$20,4,FALSE),$E$13:$E$20,1) &amp; " " &amp; VLOOKUP(M13,$B$13:$E$20,2,FALSE)</f>
        <v>1 Grace Harrison</v>
      </c>
      <c r="O13" s="43">
        <v>27</v>
      </c>
      <c r="P13" s="60"/>
      <c r="Q13" s="43">
        <f>O13</f>
        <v>27</v>
      </c>
      <c r="R13" s="43" t="str">
        <f>RANK(VLOOKUP(Q13,$B$13:$E$20,4,FALSE),$E$13:$E$20,1) &amp; " " &amp; VLOOKUP(Q13,$B$13:$E$20,2,FALSE)</f>
        <v>1 Grace Harrison</v>
      </c>
      <c r="S13" s="43">
        <v>95</v>
      </c>
    </row>
    <row r="14" spans="1:19">
      <c r="A14" s="67">
        <v>2</v>
      </c>
      <c r="B14" s="67">
        <v>95</v>
      </c>
      <c r="C14" s="36" t="s">
        <v>108</v>
      </c>
      <c r="D14" s="36">
        <v>0</v>
      </c>
      <c r="E14" s="67">
        <v>15.35</v>
      </c>
      <c r="G14" s="42"/>
      <c r="H14" s="43">
        <v>8</v>
      </c>
      <c r="I14" s="43">
        <f>B20</f>
        <v>0</v>
      </c>
      <c r="J14" s="43" t="str">
        <f t="shared" ref="J14:J20" si="0">RANK(VLOOKUP(I14,$B$13:$E$20,4,FALSE),$E$13:$E$20,1) &amp; " " &amp; VLOOKUP(I14,$B$13:$E$20,2,FALSE)</f>
        <v>4 0</v>
      </c>
      <c r="K14" s="60"/>
      <c r="L14" s="61"/>
      <c r="M14" s="43">
        <f>K15</f>
        <v>0</v>
      </c>
      <c r="N14" s="43" t="str">
        <f t="shared" ref="N14:N16" si="1">RANK(VLOOKUP(M14,$B$13:$E$20,4,FALSE),$E$13:$E$20,1) &amp; " " &amp; VLOOKUP(M14,$B$13:$E$20,2,FALSE)</f>
        <v>4 0</v>
      </c>
      <c r="O14" s="60"/>
      <c r="P14" s="60"/>
      <c r="Q14" s="43">
        <f>O15</f>
        <v>95</v>
      </c>
      <c r="R14" s="43" t="str">
        <f>RANK(VLOOKUP(Q14,$B$13:$E$20,4,FALSE),$E$13:$E$20,1) &amp; " " &amp; VLOOKUP(Q14,$B$13:$E$20,2,FALSE)</f>
        <v>2 Caitlin Baldwin</v>
      </c>
      <c r="S14" s="37" t="s">
        <v>18</v>
      </c>
    </row>
    <row r="15" spans="1:19">
      <c r="A15" s="67">
        <v>3</v>
      </c>
      <c r="B15" s="67">
        <v>137</v>
      </c>
      <c r="C15" s="36" t="s">
        <v>106</v>
      </c>
      <c r="D15" s="36">
        <v>0</v>
      </c>
      <c r="E15" s="67">
        <v>17.2</v>
      </c>
      <c r="G15" s="42"/>
      <c r="H15" s="45">
        <v>4</v>
      </c>
      <c r="I15" s="45">
        <f>B16</f>
        <v>0</v>
      </c>
      <c r="J15" s="45" t="str">
        <f t="shared" si="0"/>
        <v>4 0</v>
      </c>
      <c r="K15" s="45"/>
      <c r="L15" s="63"/>
      <c r="M15" s="45">
        <f>K17</f>
        <v>137</v>
      </c>
      <c r="N15" s="45" t="str">
        <f t="shared" si="1"/>
        <v>3 Catrin Howarth</v>
      </c>
      <c r="O15" s="45">
        <v>95</v>
      </c>
      <c r="P15" s="42"/>
      <c r="Q15" s="42"/>
      <c r="R15" s="42"/>
      <c r="S15" s="43">
        <v>27</v>
      </c>
    </row>
    <row r="16" spans="1:19">
      <c r="A16" s="67">
        <v>4</v>
      </c>
      <c r="B16" s="67">
        <v>0</v>
      </c>
      <c r="C16" s="36">
        <v>0</v>
      </c>
      <c r="D16" s="36">
        <v>0</v>
      </c>
      <c r="E16" s="67">
        <v>9999</v>
      </c>
      <c r="G16" s="42"/>
      <c r="H16" s="45">
        <v>5</v>
      </c>
      <c r="I16" s="45">
        <f>B17</f>
        <v>0</v>
      </c>
      <c r="J16" s="45" t="str">
        <f t="shared" si="0"/>
        <v>4 0</v>
      </c>
      <c r="K16" s="62"/>
      <c r="L16" s="63"/>
      <c r="M16" s="45">
        <f>K19</f>
        <v>95</v>
      </c>
      <c r="N16" s="45" t="str">
        <f t="shared" si="1"/>
        <v>2 Caitlin Baldwin</v>
      </c>
      <c r="O16" s="62"/>
      <c r="P16" s="42"/>
      <c r="Q16" s="42"/>
      <c r="R16" s="42"/>
      <c r="S16" s="42"/>
    </row>
    <row r="17" spans="1:19">
      <c r="A17" s="67">
        <v>5</v>
      </c>
      <c r="B17" s="67">
        <v>0</v>
      </c>
      <c r="C17" s="36">
        <v>0</v>
      </c>
      <c r="D17" s="36">
        <v>0</v>
      </c>
      <c r="E17" s="67">
        <v>9999</v>
      </c>
      <c r="G17" s="42"/>
      <c r="H17" s="43">
        <v>3</v>
      </c>
      <c r="I17" s="43">
        <f>B15</f>
        <v>137</v>
      </c>
      <c r="J17" s="43" t="str">
        <f t="shared" si="0"/>
        <v>3 Catrin Howarth</v>
      </c>
      <c r="K17" s="43">
        <v>137</v>
      </c>
      <c r="L17" s="42"/>
      <c r="M17" s="42"/>
      <c r="N17" s="42"/>
      <c r="O17" s="42"/>
      <c r="P17" s="40" t="s">
        <v>28</v>
      </c>
      <c r="Q17" s="37" t="s">
        <v>2</v>
      </c>
      <c r="R17" s="38" t="s">
        <v>68</v>
      </c>
      <c r="S17" s="37" t="s">
        <v>19</v>
      </c>
    </row>
    <row r="18" spans="1:19">
      <c r="A18" s="67">
        <v>6</v>
      </c>
      <c r="B18" s="67">
        <v>0</v>
      </c>
      <c r="C18" s="36">
        <v>0</v>
      </c>
      <c r="D18" s="36">
        <v>0</v>
      </c>
      <c r="E18" s="67">
        <v>9999</v>
      </c>
      <c r="G18" s="42"/>
      <c r="H18" s="43">
        <v>6</v>
      </c>
      <c r="I18" s="43">
        <f>B18</f>
        <v>0</v>
      </c>
      <c r="J18" s="43" t="str">
        <f t="shared" si="0"/>
        <v>4 0</v>
      </c>
      <c r="K18" s="60"/>
      <c r="L18" s="42"/>
      <c r="M18" s="42"/>
      <c r="N18" s="42"/>
      <c r="O18" s="42"/>
      <c r="P18" s="42"/>
      <c r="Q18" s="43">
        <v>137</v>
      </c>
      <c r="R18" s="43" t="str">
        <f>RANK(VLOOKUP(Q18,$B$13:$E$20,4,FALSE),$E$13:$E$20,1) &amp; " " &amp; VLOOKUP(Q18,$B$13:$E$20,2,FALSE)</f>
        <v>3 Catrin Howarth</v>
      </c>
      <c r="S18" s="43">
        <v>137</v>
      </c>
    </row>
    <row r="19" spans="1:19">
      <c r="A19" s="67">
        <v>7</v>
      </c>
      <c r="B19" s="67">
        <v>0</v>
      </c>
      <c r="C19" s="36">
        <v>0</v>
      </c>
      <c r="D19" s="36">
        <v>0</v>
      </c>
      <c r="E19" s="67">
        <v>9999</v>
      </c>
      <c r="G19" s="42"/>
      <c r="H19" s="45">
        <v>7</v>
      </c>
      <c r="I19" s="45">
        <f>B19</f>
        <v>0</v>
      </c>
      <c r="J19" s="45" t="str">
        <f t="shared" si="0"/>
        <v>4 0</v>
      </c>
      <c r="K19" s="45">
        <v>95</v>
      </c>
      <c r="L19" s="42"/>
      <c r="M19" s="42"/>
      <c r="N19" s="42"/>
      <c r="O19" s="42"/>
      <c r="P19" s="42"/>
      <c r="Q19" s="43"/>
      <c r="R19" s="43" t="str">
        <f>RANK(VLOOKUP(Q19,$B$13:$E$20,4,FALSE),$E$13:$E$20,1) &amp; " " &amp; VLOOKUP(Q19,$B$13:$E$20,2,FALSE)</f>
        <v>4 0</v>
      </c>
      <c r="S19" s="37" t="s">
        <v>20</v>
      </c>
    </row>
    <row r="20" spans="1:19">
      <c r="A20" s="67">
        <v>8</v>
      </c>
      <c r="B20" s="67">
        <v>0</v>
      </c>
      <c r="C20" s="36">
        <v>0</v>
      </c>
      <c r="D20" s="36">
        <v>0</v>
      </c>
      <c r="E20" s="67">
        <v>9999</v>
      </c>
      <c r="G20" s="42"/>
      <c r="H20" s="45">
        <v>2</v>
      </c>
      <c r="I20" s="45">
        <f>B14</f>
        <v>95</v>
      </c>
      <c r="J20" s="45" t="str">
        <f t="shared" si="0"/>
        <v>2 Caitlin Baldwin</v>
      </c>
      <c r="K20" s="62"/>
      <c r="L20" s="42"/>
      <c r="M20" s="42"/>
      <c r="N20" s="42"/>
      <c r="O20" s="42"/>
      <c r="P20" s="42"/>
      <c r="Q20" s="42"/>
      <c r="R20" s="42"/>
      <c r="S20" s="43"/>
    </row>
    <row r="22" spans="1:19" ht="11.4" hidden="1" customHeight="1"/>
    <row r="23" spans="1:19" hidden="1"/>
    <row r="24" spans="1:19" hidden="1">
      <c r="A24" s="83" t="s">
        <v>7</v>
      </c>
      <c r="B24" s="82"/>
      <c r="C24" s="82"/>
      <c r="D24" s="82"/>
      <c r="E24" s="82"/>
      <c r="F24" s="82"/>
      <c r="G24" s="82"/>
      <c r="H24" s="82"/>
      <c r="I24" s="82"/>
      <c r="J24" s="82"/>
      <c r="K24" s="82"/>
    </row>
    <row r="25" spans="1:19" hidden="1">
      <c r="A25" s="38" t="s">
        <v>22</v>
      </c>
      <c r="B25" s="38" t="s">
        <v>2</v>
      </c>
      <c r="C25" s="38" t="s">
        <v>3</v>
      </c>
      <c r="D25" s="38" t="s">
        <v>4</v>
      </c>
      <c r="E25" s="38" t="s">
        <v>21</v>
      </c>
      <c r="G25" s="38" t="s">
        <v>23</v>
      </c>
      <c r="H25" s="38" t="s">
        <v>22</v>
      </c>
      <c r="I25" s="38" t="s">
        <v>2</v>
      </c>
      <c r="J25" s="38" t="s">
        <v>68</v>
      </c>
      <c r="K25" s="38" t="s">
        <v>24</v>
      </c>
      <c r="L25" s="39" t="s">
        <v>26</v>
      </c>
      <c r="M25" s="39" t="s">
        <v>2</v>
      </c>
      <c r="N25" s="38" t="s">
        <v>68</v>
      </c>
      <c r="O25" s="39" t="s">
        <v>24</v>
      </c>
      <c r="P25" s="41" t="s">
        <v>27</v>
      </c>
      <c r="Q25" s="39" t="s">
        <v>2</v>
      </c>
      <c r="R25" s="38" t="s">
        <v>68</v>
      </c>
      <c r="S25" s="39" t="s">
        <v>17</v>
      </c>
    </row>
    <row r="26" spans="1:19" hidden="1">
      <c r="A26" s="67">
        <v>1</v>
      </c>
      <c r="B26" s="67">
        <f>CrossTimedRunsSKI!B48</f>
        <v>18</v>
      </c>
      <c r="C26" s="36" t="str">
        <f>CrossTimedRunsSKI!C48</f>
        <v>Chi Wing Pang</v>
      </c>
      <c r="D26" s="36">
        <f>CrossTimedRunsSKI!D48</f>
        <v>0</v>
      </c>
      <c r="E26" s="67">
        <f>CrossTimedRunsSKI!L48</f>
        <v>9999</v>
      </c>
      <c r="G26" s="42"/>
      <c r="H26" s="43">
        <v>1</v>
      </c>
      <c r="I26" s="43">
        <f>B26</f>
        <v>18</v>
      </c>
      <c r="J26" s="43" t="e">
        <f>RANK(VLOOKUP(I26,$B$26:$E$33,4,FALSE),$E$26:$E$33,1) &amp; " " &amp; VLOOKUP(I26,$B$26:$E$33,2,FALSE)</f>
        <v>#REF!</v>
      </c>
      <c r="K26" s="43"/>
      <c r="L26" s="61"/>
      <c r="M26" s="43">
        <f>K26</f>
        <v>0</v>
      </c>
      <c r="N26" s="43" t="e">
        <f>RANK(VLOOKUP(M26,$B$26:$E$33,4,FALSE),$E$26:$E$33,1) &amp; " " &amp; VLOOKUP(M26,$B$26:$E$33,2,FALSE)</f>
        <v>#N/A</v>
      </c>
      <c r="O26" s="43"/>
      <c r="P26" s="60"/>
      <c r="Q26" s="43">
        <f>O26</f>
        <v>0</v>
      </c>
      <c r="R26" s="43" t="e">
        <f>RANK(VLOOKUP(Q26,$B$26:$E$33,4,FALSE),$E$26:$E$33,1) &amp; " " &amp; VLOOKUP(Q26,$B$26:$E$33,2,FALSE)</f>
        <v>#N/A</v>
      </c>
      <c r="S26" s="43"/>
    </row>
    <row r="27" spans="1:19" hidden="1">
      <c r="A27" s="67">
        <v>2</v>
      </c>
      <c r="B27" s="67">
        <f>CrossTimedRunsSKI!B49</f>
        <v>122</v>
      </c>
      <c r="C27" s="36" t="str">
        <f>CrossTimedRunsSKI!C49</f>
        <v>Carl McGregor-Ogden</v>
      </c>
      <c r="D27" s="36" t="str">
        <f>CrossTimedRunsSKI!D49</f>
        <v>MSR 8067</v>
      </c>
      <c r="E27" s="67">
        <f>CrossTimedRunsSKI!L49</f>
        <v>12.68</v>
      </c>
      <c r="G27" s="42"/>
      <c r="H27" s="43">
        <v>8</v>
      </c>
      <c r="I27" s="43">
        <f>B33</f>
        <v>59</v>
      </c>
      <c r="J27" s="43" t="e">
        <f t="shared" ref="J27:J33" si="2">RANK(VLOOKUP(I27,$B$26:$E$33,4,FALSE),$E$26:$E$33,1) &amp; " " &amp; VLOOKUP(I27,$B$26:$E$33,2,FALSE)</f>
        <v>#REF!</v>
      </c>
      <c r="K27" s="60"/>
      <c r="L27" s="61"/>
      <c r="M27" s="43">
        <f>K28</f>
        <v>0</v>
      </c>
      <c r="N27" s="43" t="e">
        <f t="shared" ref="N27:N29" si="3">RANK(VLOOKUP(M27,$B$26:$E$33,4,FALSE),$E$26:$E$33,1) &amp; " " &amp; VLOOKUP(M27,$B$26:$E$33,2,FALSE)</f>
        <v>#N/A</v>
      </c>
      <c r="O27" s="60"/>
      <c r="P27" s="60"/>
      <c r="Q27" s="43">
        <f>O28</f>
        <v>0</v>
      </c>
      <c r="R27" s="43" t="e">
        <f>RANK(VLOOKUP(Q27,$B$26:$E$33,4,FALSE),$E$26:$E$33,1) &amp; " " &amp; VLOOKUP(Q27,$B$26:$E$33,2,FALSE)</f>
        <v>#N/A</v>
      </c>
      <c r="S27" s="37" t="s">
        <v>18</v>
      </c>
    </row>
    <row r="28" spans="1:19" hidden="1">
      <c r="A28" s="67">
        <v>3</v>
      </c>
      <c r="B28" s="67">
        <f>CrossTimedRunsSKI!B50</f>
        <v>111</v>
      </c>
      <c r="C28" s="36" t="str">
        <f>CrossTimedRunsSKI!C50</f>
        <v>Gary Howarth</v>
      </c>
      <c r="D28" s="36" t="str">
        <f>CrossTimedRunsSKI!D50</f>
        <v>Cross snowsports</v>
      </c>
      <c r="E28" s="67">
        <f>CrossTimedRunsSKI!L50</f>
        <v>16</v>
      </c>
      <c r="G28" s="42"/>
      <c r="H28" s="45">
        <v>4</v>
      </c>
      <c r="I28" s="45">
        <f>B29</f>
        <v>113</v>
      </c>
      <c r="J28" s="45" t="e">
        <f t="shared" si="2"/>
        <v>#REF!</v>
      </c>
      <c r="K28" s="45"/>
      <c r="L28" s="63"/>
      <c r="M28" s="45">
        <f>K30</f>
        <v>0</v>
      </c>
      <c r="N28" s="45" t="e">
        <f t="shared" si="3"/>
        <v>#N/A</v>
      </c>
      <c r="O28" s="45"/>
      <c r="P28" s="42"/>
      <c r="Q28" s="42"/>
      <c r="R28" s="42"/>
      <c r="S28" s="43"/>
    </row>
    <row r="29" spans="1:19" hidden="1">
      <c r="A29" s="67">
        <v>4</v>
      </c>
      <c r="B29" s="67">
        <f>CrossTimedRunsSKI!B51</f>
        <v>113</v>
      </c>
      <c r="C29" s="36" t="str">
        <f>CrossTimedRunsSKI!C51</f>
        <v>Liam Croft</v>
      </c>
      <c r="D29" s="36">
        <f>CrossTimedRunsSKI!D51</f>
        <v>0</v>
      </c>
      <c r="E29" s="67">
        <f>CrossTimedRunsSKI!L51</f>
        <v>12.92</v>
      </c>
      <c r="G29" s="42"/>
      <c r="H29" s="45">
        <v>5</v>
      </c>
      <c r="I29" s="45">
        <f>B30</f>
        <v>26</v>
      </c>
      <c r="J29" s="45" t="e">
        <f t="shared" si="2"/>
        <v>#REF!</v>
      </c>
      <c r="K29" s="62"/>
      <c r="L29" s="63"/>
      <c r="M29" s="45">
        <f>K32</f>
        <v>0</v>
      </c>
      <c r="N29" s="45" t="e">
        <f t="shared" si="3"/>
        <v>#N/A</v>
      </c>
      <c r="O29" s="62"/>
      <c r="P29" s="42"/>
      <c r="Q29" s="42"/>
      <c r="R29" s="42"/>
      <c r="S29" s="42"/>
    </row>
    <row r="30" spans="1:19" hidden="1">
      <c r="A30" s="67">
        <v>5</v>
      </c>
      <c r="B30" s="67">
        <f>CrossTimedRunsSKI!B53</f>
        <v>26</v>
      </c>
      <c r="C30" s="36" t="str">
        <f>CrossTimedRunsSKI!C53</f>
        <v>Sam Jones</v>
      </c>
      <c r="D30" s="36" t="str">
        <f>CrossTimedRunsSKI!D53</f>
        <v>Sharks Ski Club 21264</v>
      </c>
      <c r="E30" s="67">
        <f>CrossTimedRunsSKI!L53</f>
        <v>13.27</v>
      </c>
      <c r="G30" s="42"/>
      <c r="H30" s="43">
        <v>3</v>
      </c>
      <c r="I30" s="43">
        <f>B28</f>
        <v>111</v>
      </c>
      <c r="J30" s="43" t="e">
        <f t="shared" si="2"/>
        <v>#REF!</v>
      </c>
      <c r="K30" s="43"/>
      <c r="L30" s="42"/>
      <c r="M30" s="42"/>
      <c r="N30" s="42"/>
      <c r="O30" s="42"/>
      <c r="P30" s="40" t="s">
        <v>28</v>
      </c>
      <c r="Q30" s="37" t="s">
        <v>2</v>
      </c>
      <c r="R30" s="38" t="s">
        <v>68</v>
      </c>
      <c r="S30" s="37" t="s">
        <v>19</v>
      </c>
    </row>
    <row r="31" spans="1:19" hidden="1">
      <c r="A31" s="67">
        <v>6</v>
      </c>
      <c r="B31" s="67" t="e">
        <f>CrossTimedRunsSKI!#REF!</f>
        <v>#REF!</v>
      </c>
      <c r="C31" s="36" t="e">
        <f>CrossTimedRunsSKI!#REF!</f>
        <v>#REF!</v>
      </c>
      <c r="D31" s="36" t="e">
        <f>CrossTimedRunsSKI!#REF!</f>
        <v>#REF!</v>
      </c>
      <c r="E31" s="67" t="e">
        <f>CrossTimedRunsSKI!#REF!</f>
        <v>#REF!</v>
      </c>
      <c r="G31" s="42"/>
      <c r="H31" s="43">
        <v>6</v>
      </c>
      <c r="I31" s="43" t="e">
        <f>B31</f>
        <v>#REF!</v>
      </c>
      <c r="J31" s="43" t="e">
        <f t="shared" si="2"/>
        <v>#REF!</v>
      </c>
      <c r="K31" s="60"/>
      <c r="L31" s="42"/>
      <c r="M31" s="42"/>
      <c r="N31" s="42"/>
      <c r="O31" s="42"/>
      <c r="P31" s="42"/>
      <c r="Q31" s="43"/>
      <c r="R31" s="43" t="e">
        <f>RANK(VLOOKUP(Q31,$B$26:$E$33,4,FALSE),$E$26:$E$33,1) &amp; " " &amp; VLOOKUP(Q31,$B$26:$E$33,2,FALSE)</f>
        <v>#N/A</v>
      </c>
      <c r="S31" s="43"/>
    </row>
    <row r="32" spans="1:19" hidden="1">
      <c r="A32" s="67">
        <v>7</v>
      </c>
      <c r="B32" s="67">
        <f>CrossTimedRunsSKI!B54</f>
        <v>47</v>
      </c>
      <c r="C32" s="36" t="str">
        <f>CrossTimedRunsSKI!C54</f>
        <v>Finlay Davies</v>
      </c>
      <c r="D32" s="36" t="str">
        <f>CrossTimedRunsSKI!D54</f>
        <v>SXPC (SSE 18256)</v>
      </c>
      <c r="E32" s="67">
        <f>CrossTimedRunsSKI!L54</f>
        <v>11.54</v>
      </c>
      <c r="G32" s="42"/>
      <c r="H32" s="45">
        <v>7</v>
      </c>
      <c r="I32" s="45">
        <f>B32</f>
        <v>47</v>
      </c>
      <c r="J32" s="45" t="e">
        <f t="shared" si="2"/>
        <v>#REF!</v>
      </c>
      <c r="K32" s="45"/>
      <c r="L32" s="42"/>
      <c r="M32" s="42"/>
      <c r="N32" s="42"/>
      <c r="O32" s="42"/>
      <c r="P32" s="42"/>
      <c r="Q32" s="43"/>
      <c r="R32" s="43" t="e">
        <f>RANK(VLOOKUP(Q32,$B$26:$E$33,4,FALSE),$E$26:$E$33,1) &amp; " " &amp; VLOOKUP(Q32,$B$26:$E$33,2,FALSE)</f>
        <v>#N/A</v>
      </c>
      <c r="S32" s="37" t="s">
        <v>20</v>
      </c>
    </row>
    <row r="33" spans="1:19" hidden="1">
      <c r="A33" s="67">
        <v>8</v>
      </c>
      <c r="B33" s="67">
        <f>CrossTimedRunsSKI!B55</f>
        <v>59</v>
      </c>
      <c r="C33" s="36" t="str">
        <f>CrossTimedRunsSKI!C55</f>
        <v>Tom Rascagneres</v>
      </c>
      <c r="D33" s="36" t="str">
        <f>CrossTimedRunsSKI!D55</f>
        <v>Manchester ski racing</v>
      </c>
      <c r="E33" s="67">
        <f>CrossTimedRunsSKI!L55</f>
        <v>12.1</v>
      </c>
      <c r="G33" s="42"/>
      <c r="H33" s="45">
        <v>2</v>
      </c>
      <c r="I33" s="45">
        <f>B27</f>
        <v>122</v>
      </c>
      <c r="J33" s="45" t="e">
        <f t="shared" si="2"/>
        <v>#REF!</v>
      </c>
      <c r="K33" s="62"/>
      <c r="L33" s="42"/>
      <c r="M33" s="42"/>
      <c r="N33" s="42"/>
      <c r="O33" s="42"/>
      <c r="P33" s="42"/>
      <c r="Q33" s="42"/>
      <c r="R33" s="42"/>
      <c r="S33" s="43"/>
    </row>
    <row r="34" spans="1:19" hidden="1"/>
    <row r="43" spans="1:19">
      <c r="H43" s="57"/>
    </row>
  </sheetData>
  <sortState ref="B13:E15">
    <sortCondition ref="E13:E15"/>
  </sortState>
  <mergeCells count="14">
    <mergeCell ref="A11:K11"/>
    <mergeCell ref="A24:K24"/>
    <mergeCell ref="A7:B7"/>
    <mergeCell ref="C7:F7"/>
    <mergeCell ref="A8:B8"/>
    <mergeCell ref="C8:F8"/>
    <mergeCell ref="A9:B9"/>
    <mergeCell ref="C9:F9"/>
    <mergeCell ref="A1:I1"/>
    <mergeCell ref="A2:I2"/>
    <mergeCell ref="A5:B5"/>
    <mergeCell ref="C5:F5"/>
    <mergeCell ref="A6:B6"/>
    <mergeCell ref="C6:F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CrossTimedRunsSKI</vt:lpstr>
      <vt:lpstr>CrossTimedRunsBOARD</vt:lpstr>
      <vt:lpstr>Board MST</vt:lpstr>
      <vt:lpstr>Board U14</vt:lpstr>
      <vt:lpstr>Board U12</vt:lpstr>
      <vt:lpstr>Board Open</vt:lpstr>
      <vt:lpstr>Ski MST</vt:lpstr>
      <vt:lpstr>Ski Open</vt:lpstr>
      <vt:lpstr>Ski U12</vt:lpstr>
      <vt:lpstr>Ski U16</vt:lpstr>
      <vt:lpstr>SX 8</vt:lpstr>
      <vt:lpstr>Race Rules</vt:lpstr>
      <vt:lpstr>FIS </vt:lpstr>
      <vt:lpstr>'Race Rules'!_GoBack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2010-03-25T18:34:36Z</cp:lastPrinted>
  <dcterms:created xsi:type="dcterms:W3CDTF">2009-04-02T16:24:22Z</dcterms:created>
  <dcterms:modified xsi:type="dcterms:W3CDTF">2015-08-30T13:43:40Z</dcterms:modified>
</cp:coreProperties>
</file>